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5\Financial Sector\Insurance\"/>
    </mc:Choice>
  </mc:AlternateContent>
  <xr:revisionPtr revIDLastSave="0" documentId="13_ncr:1_{C2488525-FE7F-43B5-BCF1-C78774AAC76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ual Financial Data" sheetId="1" r:id="rId1"/>
    <sheet name="Financial Ratios" sheetId="2" r:id="rId2"/>
  </sheets>
  <definedNames>
    <definedName name="_xlnm.Print_Area" localSheetId="0">'Annual Financial Data'!$Q$13:$R$133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2" i="2" l="1"/>
  <c r="P27" i="2" l="1"/>
  <c r="P26" i="2"/>
  <c r="P24" i="2"/>
  <c r="P23" i="2"/>
  <c r="P21" i="2"/>
  <c r="P20" i="2"/>
  <c r="P19" i="2"/>
  <c r="P18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P17" i="2" l="1"/>
  <c r="C27" i="2" l="1"/>
  <c r="D27" i="2"/>
  <c r="E27" i="2"/>
  <c r="F27" i="2"/>
  <c r="G27" i="2"/>
  <c r="H27" i="2"/>
  <c r="I27" i="2"/>
  <c r="J27" i="2"/>
  <c r="K27" i="2"/>
  <c r="L27" i="2"/>
  <c r="M27" i="2"/>
  <c r="N27" i="2"/>
  <c r="O27" i="2"/>
  <c r="C23" i="2" l="1"/>
  <c r="D23" i="2"/>
  <c r="E23" i="2"/>
  <c r="F23" i="2"/>
  <c r="G23" i="2"/>
  <c r="H23" i="2"/>
  <c r="I23" i="2"/>
  <c r="J23" i="2"/>
  <c r="K23" i="2"/>
  <c r="L23" i="2"/>
  <c r="M23" i="2"/>
  <c r="N23" i="2"/>
  <c r="O23" i="2"/>
  <c r="B23" i="2"/>
  <c r="C20" i="2"/>
  <c r="D20" i="2"/>
  <c r="E20" i="2"/>
  <c r="F20" i="2"/>
  <c r="G20" i="2"/>
  <c r="H20" i="2"/>
  <c r="I20" i="2"/>
  <c r="J20" i="2"/>
  <c r="K20" i="2"/>
  <c r="L20" i="2"/>
  <c r="M20" i="2"/>
  <c r="N20" i="2"/>
  <c r="O20" i="2"/>
  <c r="B20" i="2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B18" i="2"/>
  <c r="C17" i="2"/>
  <c r="D17" i="2"/>
  <c r="E17" i="2"/>
  <c r="F17" i="2"/>
  <c r="G17" i="2"/>
  <c r="H17" i="2"/>
  <c r="I17" i="2"/>
  <c r="J17" i="2"/>
  <c r="K17" i="2"/>
  <c r="L17" i="2"/>
  <c r="M17" i="2"/>
  <c r="N17" i="2"/>
  <c r="O17" i="2"/>
  <c r="B17" i="2" l="1"/>
  <c r="B27" i="2" l="1"/>
</calcChain>
</file>

<file path=xl/sharedStrings.xml><?xml version="1.0" encoding="utf-8"?>
<sst xmlns="http://schemas.openxmlformats.org/spreadsheetml/2006/main" count="342" uniqueCount="307">
  <si>
    <t>AL-NISR AL-ARABI INSURANCE</t>
  </si>
  <si>
    <t>ARAB JORDANIAN INSURANCE GROUP</t>
  </si>
  <si>
    <t>ARABIA INSURANCE COMPANY - JORDAN</t>
  </si>
  <si>
    <t>DELTA INSURANCE</t>
  </si>
  <si>
    <t>EURO ARAB INSURANCE GROUP</t>
  </si>
  <si>
    <t>JERUSALEM INSURANCE</t>
  </si>
  <si>
    <t>JORDAN FRENCH INSURANCE</t>
  </si>
  <si>
    <t>JORDAN INSURANCE</t>
  </si>
  <si>
    <t>JORDAN INTERNATIONAL INSURANCE</t>
  </si>
  <si>
    <t>MIDDLE EAST INSURANCE</t>
  </si>
  <si>
    <t>NATIONAL INSURANCE</t>
  </si>
  <si>
    <t>THE ARAB ASSURERS INSURANCE COMPANY</t>
  </si>
  <si>
    <t>THE MEDITERRANEAN &amp; GULF INSURANCE COMPANY-JORDAN P.L.C</t>
  </si>
  <si>
    <t>THE UNITED INSURANCE</t>
  </si>
  <si>
    <t>الاردن الدولية للتأمين</t>
  </si>
  <si>
    <t>الاردنية الفرنسية للتأمين</t>
  </si>
  <si>
    <t>التأمين الاردنية</t>
  </si>
  <si>
    <t>التأمين العربية - الأردن</t>
  </si>
  <si>
    <t>التأمين الوطنية</t>
  </si>
  <si>
    <t>الشرق الأوسط للتأمين</t>
  </si>
  <si>
    <t>الضامنون العرب للتأمين</t>
  </si>
  <si>
    <t>القدس للتأمين</t>
  </si>
  <si>
    <t>المتحدة للتأمين</t>
  </si>
  <si>
    <t>المتوسط والخليج للتأمين-الأردن</t>
  </si>
  <si>
    <t>المجموعة العربية الأوروبية للتأمين</t>
  </si>
  <si>
    <t>المجموعة العربية الاردنية للتأمين</t>
  </si>
  <si>
    <t>النسر العربي للتأمين</t>
  </si>
  <si>
    <t>دلتا للتأمين</t>
  </si>
  <si>
    <t>مجموعة الخليج للتأمين/ الأردن</t>
  </si>
  <si>
    <t>GULF INSURANCE GROUP/ JORDAN</t>
  </si>
  <si>
    <t>Statement of financial position</t>
  </si>
  <si>
    <t>قائمة المركز المالي</t>
  </si>
  <si>
    <t>Income statement</t>
  </si>
  <si>
    <t>قائمة الدخل</t>
  </si>
  <si>
    <t>Statement of cash flows</t>
  </si>
  <si>
    <t>قائمة التدفقات النقدية</t>
  </si>
  <si>
    <t>Trading Information in the Regular Market</t>
  </si>
  <si>
    <t>معلومات التداول في السوق النظامي</t>
  </si>
  <si>
    <t>Par Value / Share (JD)</t>
  </si>
  <si>
    <t>Value Traded (JD)</t>
  </si>
  <si>
    <t>No. of Shares Traded</t>
  </si>
  <si>
    <t>عدد الأسهم المتداولة</t>
  </si>
  <si>
    <t>No. of Transactions</t>
  </si>
  <si>
    <t>No. of Subscribed Shares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</si>
  <si>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</si>
  <si>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</si>
  <si>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</si>
  <si>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</si>
  <si>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</si>
  <si>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</si>
  <si>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</si>
  <si>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</si>
  <si>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</si>
  <si>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>Price Earnings Ratio (Times)</t>
  </si>
  <si>
    <t>(القيمة السوقية الى العائد (مرة</t>
  </si>
  <si>
    <t>Price to Book Value (Times)</t>
  </si>
  <si>
    <t>Return on Assets %</t>
  </si>
  <si>
    <t>Return on Equity %</t>
  </si>
  <si>
    <t>Equity Ratio %</t>
  </si>
  <si>
    <t xml:space="preserve">حجم التداول (دينار) </t>
  </si>
  <si>
    <t xml:space="preserve">عدد العقود المنفذة </t>
  </si>
  <si>
    <t>عدد الأسهم المكتتب بها</t>
  </si>
  <si>
    <t>القيمة الاسمية للسهم (دينار)</t>
  </si>
  <si>
    <t>(القيمة الدفترية للسهم الواحد (دينار</t>
  </si>
  <si>
    <t>(القيمة السوقية الى القيمة الدفترية (مرة</t>
  </si>
  <si>
    <t>%العائد على مجموع الموجودات</t>
  </si>
  <si>
    <t>%العائد على حقوق المساهمين</t>
  </si>
  <si>
    <t>%معدل المديونية</t>
  </si>
  <si>
    <t>%نسبة الملكية</t>
  </si>
  <si>
    <t>Debt Ratio %</t>
  </si>
  <si>
    <t>Annual Financial Data for the Year 2023</t>
  </si>
  <si>
    <t>البيانات المالية السنوية لعام 2023</t>
  </si>
  <si>
    <t>حق استخدام الأصل</t>
  </si>
  <si>
    <t>التزام حق استخدام أصل</t>
  </si>
  <si>
    <t>إيرادات عقود التأمين</t>
  </si>
  <si>
    <t>مصروفات عقود التأمين</t>
  </si>
  <si>
    <t>نتائج أعمال عقود التأمين</t>
  </si>
  <si>
    <t>نتائج أعمال عقود إعادة التأمين</t>
  </si>
  <si>
    <t>مستردات عقود إعادة التأمين</t>
  </si>
  <si>
    <t>صافي نتائج أعمال التأمين</t>
  </si>
  <si>
    <t>صافي نتائج تمويل أعمال التأمين</t>
  </si>
  <si>
    <t>فوائد دائنة</t>
  </si>
  <si>
    <t>صافي أرباح الموجودات المالية والاستثمارات</t>
  </si>
  <si>
    <t>ايرادات اخرى</t>
  </si>
  <si>
    <t>استهلاك استثمارات عقارية</t>
  </si>
  <si>
    <t>مخصص خسائر ائتمانية متوقعة</t>
  </si>
  <si>
    <t>مصاريف أخرى</t>
  </si>
  <si>
    <t>اجمالي المصروفات</t>
  </si>
  <si>
    <t>نتائج عقود إعادة التأمين</t>
  </si>
  <si>
    <t>موجودات عقود التأمين</t>
  </si>
  <si>
    <t>مصاريف وفوائد بنكية</t>
  </si>
  <si>
    <t>ديون معدومة</t>
  </si>
  <si>
    <t>ايرادات التمويل - عقود التأمين</t>
  </si>
  <si>
    <t>مصاريف التمويل - عقود التأمين</t>
  </si>
  <si>
    <t>ايرادات التمويل - عقود إعادة التأمين</t>
  </si>
  <si>
    <t>مصاريف التمويل - عقود إعادة التأمين</t>
  </si>
  <si>
    <t>صافي نتائج أعمال عقود التأمين وإعادة التأمين</t>
  </si>
  <si>
    <t>مجموع الايرادات</t>
  </si>
  <si>
    <t>صافي نتيجة التأمين والاستثمار</t>
  </si>
  <si>
    <t>التزامات عقود إيجار</t>
  </si>
  <si>
    <t>مخصص ضريبة المساهمة الوطنية</t>
  </si>
  <si>
    <t>مخصص خسائر ائتمانية متوقعة - ذمم مدينة</t>
  </si>
  <si>
    <t>مخصص خسائر ائتمانية متوقعة - الودائع لدى البنوك</t>
  </si>
  <si>
    <t>مخصص خسائر ائتمانية متوقعة - الموجودات المالية من خلال بيان الدخل الشامل</t>
  </si>
  <si>
    <t>مخصص خسائر ائتمانية متوقعة - الموجودات المالية بالكلفة المطفأة</t>
  </si>
  <si>
    <t>مخصص خسائر ائتمانية متوقعة - قروض حملة الوثائق وأخرى</t>
  </si>
  <si>
    <t>دائنون</t>
  </si>
  <si>
    <t>نفقات غير موزعة</t>
  </si>
  <si>
    <t>موجودات العمليات المتوقفة</t>
  </si>
  <si>
    <t>التزامات مرتبطة بموجودات العمليات المتوقفة</t>
  </si>
  <si>
    <t>قرض مساند</t>
  </si>
  <si>
    <t>مصاريف إدارية وعمومية غير موزعة</t>
  </si>
  <si>
    <t>استهلاكات واطفاءات غير موزعة</t>
  </si>
  <si>
    <t>أرباح/خسائر بيع ممتلكات ومعدات</t>
  </si>
  <si>
    <t>مخصص التدني في المدينين</t>
  </si>
  <si>
    <t>أمانات صندوق ضمان التسوية</t>
  </si>
  <si>
    <t>فرق شراء حقوق غير المسيطرين</t>
  </si>
  <si>
    <t>احتياطي تقييم موجودات مالية</t>
  </si>
  <si>
    <t>ايرادات ايجارات</t>
  </si>
  <si>
    <t>حقوق غير المسيطرين</t>
  </si>
  <si>
    <t>توزيعات أرباح الموجودات المالية والاستثمارات</t>
  </si>
  <si>
    <t>ايرادات بيع ممتلكات ومعدات</t>
  </si>
  <si>
    <t>Insurance contract assets</t>
  </si>
  <si>
    <t>Reinsurance contract assets</t>
  </si>
  <si>
    <t>Insurance contract liabilities</t>
  </si>
  <si>
    <t>Reinsurance contract liabilities</t>
  </si>
  <si>
    <t>Insurance contract revenues</t>
  </si>
  <si>
    <t>Insurance contract expenses</t>
  </si>
  <si>
    <t>Insurance contract service results</t>
  </si>
  <si>
    <t>Reinsurance contract service results</t>
  </si>
  <si>
    <t>Net insurance operations results</t>
  </si>
  <si>
    <t>Finance revenues - insurance contracts</t>
  </si>
  <si>
    <t>Finance expenses - insurance contracts</t>
  </si>
  <si>
    <t>Finance revenues - reinsurance contracts</t>
  </si>
  <si>
    <t>Finance expenses - reinsurance contracts</t>
  </si>
  <si>
    <t>Net financing results of insurance operations</t>
  </si>
  <si>
    <t>Net results of insurance and reinsurance operations</t>
  </si>
  <si>
    <t>Intrest income</t>
  </si>
  <si>
    <t>Profit from financial assets and investments</t>
  </si>
  <si>
    <t>Other revenues</t>
  </si>
  <si>
    <t>Total revenues</t>
  </si>
  <si>
    <t>Net results of insurance and investment</t>
  </si>
  <si>
    <t>Expected credit losses provision</t>
  </si>
  <si>
    <t>Other expenses</t>
  </si>
  <si>
    <t>Total expenses</t>
  </si>
  <si>
    <t>Income tax expense</t>
  </si>
  <si>
    <t>Provision for expected credit losses - account receivables</t>
  </si>
  <si>
    <t>Provision for expected credit losses - banks deposits</t>
  </si>
  <si>
    <t>Provision for expected credit losses - financial assets through other comprehansive income</t>
  </si>
  <si>
    <t>Provision for expected credit losses - financial assets measured at amortized cost</t>
  </si>
  <si>
    <t>Provision for expected credit losses - loans for life insurance policies holders and others</t>
  </si>
  <si>
    <t>Right to use an asset</t>
  </si>
  <si>
    <t>The company's share of the results from associated copmanies</t>
  </si>
  <si>
    <t>Unallocated expenses</t>
  </si>
  <si>
    <t>Discontinued operations' assets</t>
  </si>
  <si>
    <t>Leases contracts liabiliies</t>
  </si>
  <si>
    <t>Liabilities related to discontinued operations' assets</t>
  </si>
  <si>
    <t>Subordinated loan</t>
  </si>
  <si>
    <t>Reinsurance contract results</t>
  </si>
  <si>
    <t>Reinsurance contract recoveries</t>
  </si>
  <si>
    <t>Unallocated general and administrative expenses</t>
  </si>
  <si>
    <t>Unallocated depreciation and amortization</t>
  </si>
  <si>
    <t>Gains/losses from sale of property and equipment</t>
  </si>
  <si>
    <t>Provision for national contribution</t>
  </si>
  <si>
    <t>Provision for impairment of receivables</t>
  </si>
  <si>
    <t>Settlement guarantee fund secretariats</t>
  </si>
  <si>
    <t>Differences for purchase of non-controlling shares</t>
  </si>
  <si>
    <t>Fair value reserve</t>
  </si>
  <si>
    <t>Rental revenues</t>
  </si>
  <si>
    <t>Non-controlling interests</t>
  </si>
  <si>
    <t>Depreciation of investment properties</t>
  </si>
  <si>
    <t>Deposits at banks</t>
  </si>
  <si>
    <t>Financial assets at fair value through profit or loss</t>
  </si>
  <si>
    <t>Financial assets at fair value through other comprehensive income</t>
  </si>
  <si>
    <t>Financial assets carried at amortized cost</t>
  </si>
  <si>
    <t>Investments in subsidiaries, associates, and joint ventures</t>
  </si>
  <si>
    <t>Loans for life insurance policies holders and others</t>
  </si>
  <si>
    <t>Investment property</t>
  </si>
  <si>
    <t>Total investments</t>
  </si>
  <si>
    <t>Cash on hand and at banks</t>
  </si>
  <si>
    <t>Notes receivable and checks under collection</t>
  </si>
  <si>
    <t>Accounts receivables - net</t>
  </si>
  <si>
    <t>Related parties receivable</t>
  </si>
  <si>
    <t>Property and equipment - net</t>
  </si>
  <si>
    <t>Intangible assets - net</t>
  </si>
  <si>
    <t>Project under constructions</t>
  </si>
  <si>
    <t>Deferred tax assets    </t>
  </si>
  <si>
    <t>Other assets</t>
  </si>
  <si>
    <t>Total assets</t>
  </si>
  <si>
    <t>Total insurance contract liabilities</t>
  </si>
  <si>
    <t>Due to Banks</t>
  </si>
  <si>
    <t>Accounts payable</t>
  </si>
  <si>
    <t>Accrued expenses</t>
  </si>
  <si>
    <t>Borrowings</t>
  </si>
  <si>
    <t/>
  </si>
  <si>
    <t>Income tax provision</t>
  </si>
  <si>
    <t>Other provisions</t>
  </si>
  <si>
    <t>Deferred tax liabilities</t>
  </si>
  <si>
    <t>Other liabilities</t>
  </si>
  <si>
    <t>Total liabilities</t>
  </si>
  <si>
    <t>Paid-up capital</t>
  </si>
  <si>
    <t>Share premium</t>
  </si>
  <si>
    <t>Share discount</t>
  </si>
  <si>
    <t>Treasury shares</t>
  </si>
  <si>
    <t>Statutory reserve</t>
  </si>
  <si>
    <t>Voluntary reserve</t>
  </si>
  <si>
    <t>General reserve</t>
  </si>
  <si>
    <t>Special reserve</t>
  </si>
  <si>
    <t>Foreign currency translation reserve</t>
  </si>
  <si>
    <t>Cumulative changes in fair value - net</t>
  </si>
  <si>
    <t>Other reserves</t>
  </si>
  <si>
    <t>Retained earnings (accumulated losses)</t>
  </si>
  <si>
    <t>Other equity interest</t>
  </si>
  <si>
    <t>Total equity attributable to owners of parent</t>
  </si>
  <si>
    <t>Total equity</t>
  </si>
  <si>
    <t>Total equity and liabilities</t>
  </si>
  <si>
    <t>Profit (loss) for the year</t>
  </si>
  <si>
    <t>Profit (loss), attributable to owners of parent</t>
  </si>
  <si>
    <t>Profit (loss), attributable to non-controlling interests</t>
  </si>
  <si>
    <t>Net cash from (used in) operations</t>
  </si>
  <si>
    <t>Net cash flows from (used in) investing activities</t>
  </si>
  <si>
    <t>Net cash flows from (used in) financing activities</t>
  </si>
  <si>
    <t>Cash and cash equivalents at beginning of period</t>
  </si>
  <si>
    <t>Cash and cash equivalents at end of period</t>
  </si>
  <si>
    <t>الودائع لدى البنوك</t>
  </si>
  <si>
    <t>الموجودات المالية بالقيمة العادلة من خلال قائمة الدخل</t>
  </si>
  <si>
    <t>الموجودات المالية بالقيمة العادلة من خلال الدخل الشامل الاخر</t>
  </si>
  <si>
    <t>الموجودات المالية بالتكلفة المطفأة</t>
  </si>
  <si>
    <t>الاستثمارات في الشركات التابعة والحليفة والمشاريع المشتركة</t>
  </si>
  <si>
    <t>قروض حملة وثائق تأمين الحياة وأخرى</t>
  </si>
  <si>
    <t>الاستثمارات العقارية</t>
  </si>
  <si>
    <t>مجموع الاستثمارات</t>
  </si>
  <si>
    <t>النقد في الصندوق ولدى البنوك</t>
  </si>
  <si>
    <t>موجودات عقود إعادة التأمين</t>
  </si>
  <si>
    <t>أوراق القبض وشيكات برسم التحصيل</t>
  </si>
  <si>
    <t>مدينون - بالصافي</t>
  </si>
  <si>
    <t>ذمم اطراف ذات علاقة مدينة</t>
  </si>
  <si>
    <t>ممتلكات ومعدات - بالصافي</t>
  </si>
  <si>
    <t>موجودات غير ملموسة - بالصافي</t>
  </si>
  <si>
    <t>مشاريع تحت التنفيذ</t>
  </si>
  <si>
    <t>الموجودات الضريبية المؤجلة</t>
  </si>
  <si>
    <t>موجودات أخرى</t>
  </si>
  <si>
    <t>مجموع الموجودات</t>
  </si>
  <si>
    <t>مطلوبات عقود التأمين</t>
  </si>
  <si>
    <t>مجموع مطلوبات عقود التأمين</t>
  </si>
  <si>
    <t>بنوك دائنة</t>
  </si>
  <si>
    <t>مطلوبات عقود إعادة التأمين</t>
  </si>
  <si>
    <t>مصاريف مستحقة الدفع</t>
  </si>
  <si>
    <t>القروض</t>
  </si>
  <si>
    <t>مخصص ضريبة الدخل</t>
  </si>
  <si>
    <t>مخصصات أخرى</t>
  </si>
  <si>
    <t>مطلوبات ضريبية مؤجلة</t>
  </si>
  <si>
    <t>مطلوبات أخرى</t>
  </si>
  <si>
    <t>مجموع المطلوبات</t>
  </si>
  <si>
    <t>رأس المال المكتتب به (المدفوع)</t>
  </si>
  <si>
    <t>علاوة إصدار</t>
  </si>
  <si>
    <t>خصم اصدار</t>
  </si>
  <si>
    <t>أسهم الخزينة</t>
  </si>
  <si>
    <t>احتياطي اجباري</t>
  </si>
  <si>
    <t>إحتياطي اختياري</t>
  </si>
  <si>
    <t>إحتياطي عام</t>
  </si>
  <si>
    <t>إحتياطي خاص</t>
  </si>
  <si>
    <t>إحتياطي ترجمة عُملات أجنبية</t>
  </si>
  <si>
    <t>التغير المتراكم في القيمة العادلة - بالصافي</t>
  </si>
  <si>
    <t>احتياطيات أخرى</t>
  </si>
  <si>
    <t>أرباح (خسائر) مدورة</t>
  </si>
  <si>
    <t>حصص ملكية أخرى</t>
  </si>
  <si>
    <t>إجمالي حقوق الملكية المنسوبة إلى مالكي الشركة الأم</t>
  </si>
  <si>
    <t>مجموع حقوق الملكية</t>
  </si>
  <si>
    <t>مجموع المطلوبات وحقوق الملكية</t>
  </si>
  <si>
    <t>حصة الشركة من نتائج أعمال الشركات الحليفة</t>
  </si>
  <si>
    <t>مصروف ضريبة الدخل</t>
  </si>
  <si>
    <t>الربح (الخسارة ) للسنة</t>
  </si>
  <si>
    <t>الربح (الخسارة)، المنسوب إلى مالكي الشركة الأم</t>
  </si>
  <si>
    <t>الربح (الخسارة)، المنسوب إلى حقوق غير المسيطرين</t>
  </si>
  <si>
    <t>صافي النقد من (المستخدم في) عمليات التشغيل</t>
  </si>
  <si>
    <t>صافي التدفق النقدي من (المستخدم في) الانشطة الإستثمارية</t>
  </si>
  <si>
    <t>صافي التدفق النقدي من (المستخدم في) الانشطة التمويلية</t>
  </si>
  <si>
    <t>النقد وما في حكمه في بداية الفترة</t>
  </si>
  <si>
    <t>النقد وما في حكمه في نهاية الفترة</t>
  </si>
  <si>
    <t>Effect of exchange rate changes on cash and cash equivalents</t>
  </si>
  <si>
    <t xml:space="preserve">الربح (الخسارة) قبل الضريبة من العمليات المستمرة </t>
  </si>
  <si>
    <t>الربح (الخسارة ) السنة بعد الضريبة من العمليات المستمرة</t>
  </si>
  <si>
    <t>Profit (loss) before tax from continuous operations</t>
  </si>
  <si>
    <t>Profit (loss) after tax from continuous operations</t>
  </si>
  <si>
    <t>Profit (loss) from discontinued operations</t>
  </si>
  <si>
    <t>مخصص (وفر) تعويض نهاية الخدمة</t>
  </si>
  <si>
    <t>Provision (surplus) for end of service indemnity</t>
  </si>
  <si>
    <t>Obligation for right to use an asset</t>
  </si>
  <si>
    <t>Revenues from sale of property and equipment</t>
  </si>
  <si>
    <t>Allocated employee benefits expense</t>
  </si>
  <si>
    <t>Unallocated employee benefits expense</t>
  </si>
  <si>
    <t>نفقات الموظفين الموزعة</t>
  </si>
  <si>
    <t>نفقات الموظفين غير موزعة</t>
  </si>
  <si>
    <t>مصاريف إدارية وعمومية موزعة</t>
  </si>
  <si>
    <t>Allocated general and administrative expenses</t>
  </si>
  <si>
    <t>Allocated depreciation and amortization</t>
  </si>
  <si>
    <t>استهلاكات واطفاءات موزعة</t>
  </si>
  <si>
    <t>Bank fees and interest</t>
  </si>
  <si>
    <t>Bad debts</t>
  </si>
  <si>
    <t>الربح (الخسارة ) السنة بعد الضريبة من العمليات المتوقفة</t>
  </si>
  <si>
    <t>Dividends on financial assets and investments</t>
  </si>
  <si>
    <t>اثر تغيرات أسعار الصرف على النقد والنقد المعادل</t>
  </si>
  <si>
    <t>Closing Price (JD)*</t>
  </si>
  <si>
    <t>سعرالاغلاق (دينار)*</t>
  </si>
  <si>
    <t>القيمة السوقية (دينار)</t>
  </si>
  <si>
    <t>Market Capitalization (JD)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</si>
</sst>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"/>
    <numFmt numFmtId="165" formatCode="_(* #,##0_);_(* \(#,##0\);_(* &quot;-&quot;??_);_(@_)"/>
  </numFmts>
  <fonts count="7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6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horizontal="center" vertical="center" wrapText="1"/>
    </xf>
    <xf numFmtId="0" fontId="1" fillId="0" borderId="0" xfId="0" applyFont="1"/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0" fillId="0" borderId="1" xfId="0" applyFill="1" applyBorder="1"/>
    <xf numFmtId="0" fontId="2" fillId="0" borderId="0" xfId="0" applyFont="1"/>
    <xf numFmtId="0" fontId="3" fillId="2" borderId="3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2" fillId="2" borderId="8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0" fontId="3" fillId="0" borderId="0" xfId="0" applyFont="1"/>
    <xf numFmtId="0" fontId="4" fillId="0" borderId="7" xfId="0" applyFont="1" applyFill="1" applyBorder="1" applyAlignment="1">
      <alignment horizontal="center" vertical="center" wrapText="1"/>
    </xf>
    <xf numFmtId="14" fontId="4" fillId="0" borderId="7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9" xfId="0" applyFont="1" applyFill="1" applyBorder="1" applyAlignment="1">
      <alignment vertical="center" wrapText="1"/>
    </xf>
    <xf numFmtId="165" fontId="0" fillId="0" borderId="0" xfId="0" applyNumberFormat="1"/>
    <xf numFmtId="1" fontId="0" fillId="0" borderId="1" xfId="1" applyNumberFormat="1" applyFont="1" applyFill="1" applyBorder="1"/>
    <xf numFmtId="1" fontId="0" fillId="0" borderId="11" xfId="1" applyNumberFormat="1" applyFont="1" applyFill="1" applyBorder="1"/>
    <xf numFmtId="1" fontId="0" fillId="0" borderId="0" xfId="0" applyNumberFormat="1"/>
    <xf numFmtId="1" fontId="0" fillId="0" borderId="0" xfId="0" applyNumberFormat="1" applyFill="1"/>
    <xf numFmtId="0" fontId="0" fillId="0" borderId="0" xfId="0" applyFill="1"/>
    <xf numFmtId="0" fontId="1" fillId="0" borderId="0" xfId="0" applyFont="1" applyFill="1"/>
    <xf numFmtId="1" fontId="4" fillId="0" borderId="1" xfId="1" applyNumberFormat="1" applyFont="1" applyFill="1" applyBorder="1"/>
    <xf numFmtId="1" fontId="0" fillId="0" borderId="0" xfId="1" applyNumberFormat="1" applyFont="1" applyFill="1"/>
    <xf numFmtId="0" fontId="6" fillId="0" borderId="1" xfId="0" applyFont="1" applyFill="1" applyBorder="1"/>
    <xf numFmtId="0" fontId="2" fillId="2" borderId="10" xfId="0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2" fontId="0" fillId="0" borderId="0" xfId="0" applyNumberFormat="1"/>
    <xf numFmtId="2" fontId="4" fillId="0" borderId="0" xfId="0" applyNumberFormat="1" applyFont="1" applyFill="1" applyAlignment="1">
      <alignment horizontal="center"/>
    </xf>
    <xf numFmtId="3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17</xdr:col>
      <xdr:colOff>19050</xdr:colOff>
      <xdr:row>3</xdr:row>
      <xdr:rowOff>28575</xdr:rowOff>
    </xdr:to>
    <xdr:pic>
      <xdr:nvPicPr>
        <xdr:cNvPr id="1051" name="Picture 1">
          <a:extLst>
            <a:ext uri="{FF2B5EF4-FFF2-40B4-BE49-F238E27FC236}">
              <a16:creationId xmlns:a16="http://schemas.microsoft.com/office/drawing/2014/main" id="{4EDE2D7B-255A-4524-AED4-09DEB40862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60223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Q142"/>
  <sheetViews>
    <sheetView tabSelected="1" zoomScaleNormal="100" workbookViewId="0">
      <selection activeCell="A5" sqref="A5"/>
    </sheetView>
  </sheetViews>
  <sheetFormatPr defaultRowHeight="12.75" x14ac:dyDescent="0.2"/>
  <cols>
    <col min="1" max="1" width="78" bestFit="1" customWidth="1"/>
    <col min="2" max="2" width="14.42578125" customWidth="1"/>
    <col min="3" max="3" width="13.42578125" customWidth="1"/>
    <col min="4" max="4" width="18" customWidth="1"/>
    <col min="5" max="5" width="18.140625" customWidth="1"/>
    <col min="6" max="6" width="11.42578125" customWidth="1"/>
    <col min="7" max="7" width="14" customWidth="1"/>
    <col min="8" max="8" width="21.42578125" customWidth="1"/>
    <col min="9" max="9" width="20.7109375" customWidth="1"/>
    <col min="10" max="10" width="13.140625" customWidth="1"/>
    <col min="11" max="11" width="20.140625" customWidth="1"/>
    <col min="12" max="12" width="19.5703125" customWidth="1"/>
    <col min="13" max="13" width="20.7109375" customWidth="1"/>
    <col min="14" max="14" width="16.85546875" customWidth="1"/>
    <col min="15" max="15" width="23.85546875" customWidth="1"/>
    <col min="16" max="16" width="15.28515625" customWidth="1"/>
    <col min="17" max="17" width="50.85546875" bestFit="1" customWidth="1"/>
  </cols>
  <sheetData>
    <row r="7" spans="1:17" ht="15" x14ac:dyDescent="0.25">
      <c r="A7" s="9" t="s">
        <v>70</v>
      </c>
      <c r="Q7" s="9" t="s">
        <v>71</v>
      </c>
    </row>
    <row r="9" spans="1:17" ht="25.5" x14ac:dyDescent="0.2">
      <c r="A9" s="5"/>
      <c r="B9" s="4" t="s">
        <v>19</v>
      </c>
      <c r="C9" s="4" t="s">
        <v>26</v>
      </c>
      <c r="D9" s="2" t="s">
        <v>16</v>
      </c>
      <c r="E9" s="2" t="s">
        <v>17</v>
      </c>
      <c r="F9" s="2" t="s">
        <v>27</v>
      </c>
      <c r="G9" s="2" t="s">
        <v>21</v>
      </c>
      <c r="H9" s="2" t="s">
        <v>22</v>
      </c>
      <c r="I9" s="2" t="s">
        <v>15</v>
      </c>
      <c r="J9" s="2" t="s">
        <v>28</v>
      </c>
      <c r="K9" s="2" t="s">
        <v>25</v>
      </c>
      <c r="L9" s="2" t="s">
        <v>18</v>
      </c>
      <c r="M9" s="2" t="s">
        <v>14</v>
      </c>
      <c r="N9" s="4" t="s">
        <v>24</v>
      </c>
      <c r="O9" s="2" t="s">
        <v>23</v>
      </c>
      <c r="P9" s="4" t="s">
        <v>20</v>
      </c>
      <c r="Q9" s="5"/>
    </row>
    <row r="10" spans="1:17" ht="51" x14ac:dyDescent="0.2">
      <c r="A10" s="6"/>
      <c r="B10" s="4" t="s">
        <v>9</v>
      </c>
      <c r="C10" s="2" t="s">
        <v>0</v>
      </c>
      <c r="D10" s="2" t="s">
        <v>7</v>
      </c>
      <c r="E10" s="2" t="s">
        <v>2</v>
      </c>
      <c r="F10" s="2" t="s">
        <v>3</v>
      </c>
      <c r="G10" s="2" t="s">
        <v>5</v>
      </c>
      <c r="H10" s="2" t="s">
        <v>13</v>
      </c>
      <c r="I10" s="2" t="s">
        <v>6</v>
      </c>
      <c r="J10" s="2" t="s">
        <v>29</v>
      </c>
      <c r="K10" s="2" t="s">
        <v>1</v>
      </c>
      <c r="L10" s="2" t="s">
        <v>10</v>
      </c>
      <c r="M10" s="2" t="s">
        <v>8</v>
      </c>
      <c r="N10" s="2" t="s">
        <v>4</v>
      </c>
      <c r="O10" s="2" t="s">
        <v>12</v>
      </c>
      <c r="P10" s="2" t="s">
        <v>11</v>
      </c>
      <c r="Q10" s="6"/>
    </row>
    <row r="11" spans="1:17" x14ac:dyDescent="0.2">
      <c r="A11" s="7"/>
      <c r="B11" s="4">
        <v>121002</v>
      </c>
      <c r="C11" s="2">
        <v>121003</v>
      </c>
      <c r="D11" s="2">
        <v>121004</v>
      </c>
      <c r="E11" s="2">
        <v>121005</v>
      </c>
      <c r="F11" s="2">
        <v>121006</v>
      </c>
      <c r="G11" s="2">
        <v>121007</v>
      </c>
      <c r="H11" s="2">
        <v>121008</v>
      </c>
      <c r="I11" s="2">
        <v>121009</v>
      </c>
      <c r="J11" s="2">
        <v>121014</v>
      </c>
      <c r="K11" s="2">
        <v>121027</v>
      </c>
      <c r="L11" s="2">
        <v>121021</v>
      </c>
      <c r="M11" s="2">
        <v>121022</v>
      </c>
      <c r="N11" s="2">
        <v>121023</v>
      </c>
      <c r="O11" s="2">
        <v>121032</v>
      </c>
      <c r="P11" s="2">
        <v>121026</v>
      </c>
      <c r="Q11" s="7"/>
    </row>
    <row r="13" spans="1:17" x14ac:dyDescent="0.2">
      <c r="A13" s="3" t="s">
        <v>30</v>
      </c>
      <c r="Q13" s="3" t="s">
        <v>31</v>
      </c>
    </row>
    <row r="14" spans="1:17" x14ac:dyDescent="0.2">
      <c r="A14" s="1" t="s">
        <v>171</v>
      </c>
      <c r="B14" s="32">
        <v>23759310</v>
      </c>
      <c r="C14" s="32">
        <v>16203682</v>
      </c>
      <c r="D14" s="32">
        <v>26505583</v>
      </c>
      <c r="E14" s="32">
        <v>10501452</v>
      </c>
      <c r="F14" s="32">
        <v>15902201</v>
      </c>
      <c r="G14" s="32">
        <v>21857527</v>
      </c>
      <c r="H14" s="32">
        <v>13089100</v>
      </c>
      <c r="I14" s="32">
        <v>10818456</v>
      </c>
      <c r="J14" s="32">
        <v>21272263</v>
      </c>
      <c r="K14" s="32">
        <v>7292093</v>
      </c>
      <c r="L14" s="32">
        <v>12005003</v>
      </c>
      <c r="M14" s="32">
        <v>4551530</v>
      </c>
      <c r="N14" s="32">
        <v>7292093</v>
      </c>
      <c r="O14" s="32">
        <v>7170846</v>
      </c>
      <c r="P14" s="32">
        <v>3466059</v>
      </c>
      <c r="Q14" s="8" t="s">
        <v>224</v>
      </c>
    </row>
    <row r="15" spans="1:17" x14ac:dyDescent="0.2">
      <c r="A15" s="1" t="s">
        <v>172</v>
      </c>
      <c r="B15" s="32">
        <v>7745386</v>
      </c>
      <c r="C15" s="32">
        <v>343248</v>
      </c>
      <c r="D15" s="32">
        <v>2407605</v>
      </c>
      <c r="E15" s="32">
        <v>2972726</v>
      </c>
      <c r="F15" s="32">
        <v>1712582</v>
      </c>
      <c r="G15" s="32">
        <v>1498664</v>
      </c>
      <c r="H15" s="32">
        <v>165910</v>
      </c>
      <c r="I15" s="32">
        <v>270919</v>
      </c>
      <c r="J15" s="32">
        <v>5179512</v>
      </c>
      <c r="K15" s="32">
        <v>2537500</v>
      </c>
      <c r="L15" s="32">
        <v>0</v>
      </c>
      <c r="M15" s="32">
        <v>1581712</v>
      </c>
      <c r="N15" s="32">
        <v>2537500</v>
      </c>
      <c r="O15" s="32">
        <v>0</v>
      </c>
      <c r="P15" s="32">
        <v>0</v>
      </c>
      <c r="Q15" s="8" t="s">
        <v>225</v>
      </c>
    </row>
    <row r="16" spans="1:17" x14ac:dyDescent="0.2">
      <c r="A16" s="1" t="s">
        <v>173</v>
      </c>
      <c r="B16" s="32">
        <v>15427244</v>
      </c>
      <c r="C16" s="32">
        <v>8838285</v>
      </c>
      <c r="D16" s="32">
        <v>23661229</v>
      </c>
      <c r="E16" s="32">
        <v>2562106</v>
      </c>
      <c r="F16" s="32">
        <v>448468</v>
      </c>
      <c r="G16" s="32">
        <v>56914</v>
      </c>
      <c r="H16" s="32">
        <v>5831651</v>
      </c>
      <c r="I16" s="32">
        <v>2533667</v>
      </c>
      <c r="J16" s="32">
        <v>5682672</v>
      </c>
      <c r="K16" s="32">
        <v>0</v>
      </c>
      <c r="L16" s="32">
        <v>4349319</v>
      </c>
      <c r="M16" s="32">
        <v>1891665</v>
      </c>
      <c r="N16" s="32">
        <v>0</v>
      </c>
      <c r="O16" s="32">
        <v>218992</v>
      </c>
      <c r="P16" s="32">
        <v>110845</v>
      </c>
      <c r="Q16" s="8" t="s">
        <v>226</v>
      </c>
    </row>
    <row r="17" spans="1:17" x14ac:dyDescent="0.2">
      <c r="A17" s="1" t="s">
        <v>174</v>
      </c>
      <c r="B17" s="32">
        <v>2000380</v>
      </c>
      <c r="C17" s="32">
        <v>84869659</v>
      </c>
      <c r="D17" s="32">
        <v>673550</v>
      </c>
      <c r="E17" s="32">
        <v>1601281</v>
      </c>
      <c r="F17" s="32">
        <v>2544944</v>
      </c>
      <c r="G17" s="32">
        <v>6212681</v>
      </c>
      <c r="H17" s="32">
        <v>4020001</v>
      </c>
      <c r="I17" s="32">
        <v>175000</v>
      </c>
      <c r="J17" s="32">
        <v>57755525</v>
      </c>
      <c r="K17" s="32">
        <v>0</v>
      </c>
      <c r="L17" s="32">
        <v>7456369</v>
      </c>
      <c r="M17" s="32">
        <v>0</v>
      </c>
      <c r="N17" s="32">
        <v>0</v>
      </c>
      <c r="O17" s="32">
        <v>0</v>
      </c>
      <c r="P17" s="32">
        <v>2818423</v>
      </c>
      <c r="Q17" s="8" t="s">
        <v>227</v>
      </c>
    </row>
    <row r="18" spans="1:17" x14ac:dyDescent="0.2">
      <c r="A18" s="1" t="s">
        <v>175</v>
      </c>
      <c r="B18" s="32">
        <v>0</v>
      </c>
      <c r="C18" s="32">
        <v>0</v>
      </c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32">
        <v>0</v>
      </c>
      <c r="Q18" s="8" t="s">
        <v>228</v>
      </c>
    </row>
    <row r="19" spans="1:17" x14ac:dyDescent="0.2">
      <c r="A19" s="1" t="s">
        <v>176</v>
      </c>
      <c r="B19" s="32">
        <v>0</v>
      </c>
      <c r="C19" s="32">
        <v>0</v>
      </c>
      <c r="D19" s="32">
        <v>0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2">
        <v>0</v>
      </c>
      <c r="Q19" s="8" t="s">
        <v>229</v>
      </c>
    </row>
    <row r="20" spans="1:17" x14ac:dyDescent="0.2">
      <c r="A20" s="1" t="s">
        <v>177</v>
      </c>
      <c r="B20" s="32">
        <v>22099047</v>
      </c>
      <c r="C20" s="32">
        <v>940001</v>
      </c>
      <c r="D20" s="38">
        <v>15685726</v>
      </c>
      <c r="E20" s="32">
        <v>1912463</v>
      </c>
      <c r="F20" s="32">
        <v>2623803</v>
      </c>
      <c r="G20" s="32">
        <v>950836</v>
      </c>
      <c r="H20" s="32">
        <v>4750598</v>
      </c>
      <c r="I20" s="32">
        <v>2342962</v>
      </c>
      <c r="J20" s="32">
        <v>170464</v>
      </c>
      <c r="K20" s="32">
        <v>2188293</v>
      </c>
      <c r="L20" s="32">
        <v>413147</v>
      </c>
      <c r="M20" s="32">
        <v>7395313</v>
      </c>
      <c r="N20" s="32">
        <v>2188293</v>
      </c>
      <c r="O20" s="32">
        <v>4184238</v>
      </c>
      <c r="P20" s="32">
        <v>0</v>
      </c>
      <c r="Q20" s="8" t="s">
        <v>230</v>
      </c>
    </row>
    <row r="21" spans="1:17" x14ac:dyDescent="0.2">
      <c r="A21" s="8" t="s">
        <v>151</v>
      </c>
      <c r="B21" s="32">
        <v>0</v>
      </c>
      <c r="C21" s="32">
        <v>0</v>
      </c>
      <c r="D21" s="32">
        <v>0</v>
      </c>
      <c r="E21" s="32">
        <v>0</v>
      </c>
      <c r="F21" s="32">
        <v>157720</v>
      </c>
      <c r="G21" s="32">
        <v>0</v>
      </c>
      <c r="H21" s="32">
        <v>0</v>
      </c>
      <c r="I21" s="32">
        <v>0</v>
      </c>
      <c r="J21" s="32">
        <v>203491</v>
      </c>
      <c r="K21" s="32">
        <v>0</v>
      </c>
      <c r="L21" s="32">
        <v>0</v>
      </c>
      <c r="M21" s="32">
        <v>0</v>
      </c>
      <c r="N21" s="32">
        <v>0</v>
      </c>
      <c r="O21" s="32">
        <v>79328</v>
      </c>
      <c r="P21" s="32">
        <v>0</v>
      </c>
      <c r="Q21" s="8" t="s">
        <v>72</v>
      </c>
    </row>
    <row r="22" spans="1:17" x14ac:dyDescent="0.2">
      <c r="A22" s="8" t="s">
        <v>178</v>
      </c>
      <c r="B22" s="32">
        <v>71031367</v>
      </c>
      <c r="C22" s="32">
        <v>111194875</v>
      </c>
      <c r="D22" s="32">
        <v>68933693</v>
      </c>
      <c r="E22" s="32">
        <v>19550028</v>
      </c>
      <c r="F22" s="32">
        <v>23389718</v>
      </c>
      <c r="G22" s="32">
        <v>30576622</v>
      </c>
      <c r="H22" s="32">
        <v>27857260</v>
      </c>
      <c r="I22" s="32">
        <v>16141004</v>
      </c>
      <c r="J22" s="32">
        <v>90263927</v>
      </c>
      <c r="K22" s="32">
        <v>12017886</v>
      </c>
      <c r="L22" s="32">
        <v>24223838</v>
      </c>
      <c r="M22" s="32">
        <v>15420220</v>
      </c>
      <c r="N22" s="32">
        <v>12017886</v>
      </c>
      <c r="O22" s="32">
        <v>11653404</v>
      </c>
      <c r="P22" s="32">
        <v>6395327</v>
      </c>
      <c r="Q22" s="8" t="s">
        <v>231</v>
      </c>
    </row>
    <row r="23" spans="1:17" x14ac:dyDescent="0.2">
      <c r="A23" s="8" t="s">
        <v>179</v>
      </c>
      <c r="B23" s="32">
        <v>4413511</v>
      </c>
      <c r="C23" s="32">
        <v>3240067</v>
      </c>
      <c r="D23" s="32">
        <v>2720378</v>
      </c>
      <c r="E23" s="32">
        <v>1623778</v>
      </c>
      <c r="F23" s="32">
        <v>1616486</v>
      </c>
      <c r="G23" s="32">
        <v>398375</v>
      </c>
      <c r="H23" s="32">
        <v>933570</v>
      </c>
      <c r="I23" s="32">
        <v>2186563</v>
      </c>
      <c r="J23" s="32">
        <v>1155421</v>
      </c>
      <c r="K23" s="32">
        <v>118997</v>
      </c>
      <c r="L23" s="32">
        <v>108617</v>
      </c>
      <c r="M23" s="32">
        <v>526414</v>
      </c>
      <c r="N23" s="32">
        <v>118997</v>
      </c>
      <c r="O23" s="32">
        <v>199100</v>
      </c>
      <c r="P23" s="32">
        <v>303962</v>
      </c>
      <c r="Q23" s="8" t="s">
        <v>232</v>
      </c>
    </row>
    <row r="24" spans="1:17" x14ac:dyDescent="0.2">
      <c r="A24" s="8" t="s">
        <v>122</v>
      </c>
      <c r="B24" s="32">
        <v>0</v>
      </c>
      <c r="C24" s="32">
        <v>1149424</v>
      </c>
      <c r="D24" s="32">
        <v>0</v>
      </c>
      <c r="E24" s="32">
        <v>199915</v>
      </c>
      <c r="F24" s="32">
        <v>430578</v>
      </c>
      <c r="G24" s="32">
        <v>2718</v>
      </c>
      <c r="H24" s="32">
        <v>1586293</v>
      </c>
      <c r="I24" s="32">
        <v>0</v>
      </c>
      <c r="J24" s="32">
        <v>0</v>
      </c>
      <c r="K24" s="32">
        <v>0</v>
      </c>
      <c r="L24" s="32">
        <v>485167</v>
      </c>
      <c r="M24" s="32">
        <v>141875</v>
      </c>
      <c r="N24" s="32">
        <v>0</v>
      </c>
      <c r="O24" s="32">
        <v>0</v>
      </c>
      <c r="P24" s="32">
        <v>0</v>
      </c>
      <c r="Q24" s="8" t="s">
        <v>89</v>
      </c>
    </row>
    <row r="25" spans="1:17" x14ac:dyDescent="0.2">
      <c r="A25" s="8" t="s">
        <v>123</v>
      </c>
      <c r="B25" s="32">
        <v>18579454</v>
      </c>
      <c r="C25" s="32">
        <v>11399678</v>
      </c>
      <c r="D25" s="32">
        <v>18316779</v>
      </c>
      <c r="E25" s="32">
        <v>6887172</v>
      </c>
      <c r="F25" s="32">
        <v>3800255</v>
      </c>
      <c r="G25" s="32">
        <v>1784508</v>
      </c>
      <c r="H25" s="32">
        <v>3375566</v>
      </c>
      <c r="I25" s="32">
        <v>3589198</v>
      </c>
      <c r="J25" s="32">
        <v>6176683</v>
      </c>
      <c r="K25" s="32">
        <v>3559785</v>
      </c>
      <c r="L25" s="32">
        <v>5252899</v>
      </c>
      <c r="M25" s="32">
        <v>25761349</v>
      </c>
      <c r="N25" s="32">
        <v>2831274</v>
      </c>
      <c r="O25" s="32">
        <v>2407053</v>
      </c>
      <c r="P25" s="32">
        <v>4860183</v>
      </c>
      <c r="Q25" s="8" t="s">
        <v>233</v>
      </c>
    </row>
    <row r="26" spans="1:17" x14ac:dyDescent="0.2">
      <c r="A26" s="8" t="s">
        <v>165</v>
      </c>
      <c r="B26" s="32">
        <v>0</v>
      </c>
      <c r="C26" s="32">
        <v>0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89319</v>
      </c>
      <c r="N26" s="32">
        <v>0</v>
      </c>
      <c r="O26" s="32">
        <v>0</v>
      </c>
      <c r="P26" s="32">
        <v>0</v>
      </c>
      <c r="Q26" s="8" t="s">
        <v>115</v>
      </c>
    </row>
    <row r="27" spans="1:17" x14ac:dyDescent="0.2">
      <c r="A27" s="8" t="s">
        <v>180</v>
      </c>
      <c r="B27" s="32">
        <v>0</v>
      </c>
      <c r="C27" s="32">
        <v>0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8" t="s">
        <v>234</v>
      </c>
    </row>
    <row r="28" spans="1:17" x14ac:dyDescent="0.2">
      <c r="A28" s="8" t="s">
        <v>181</v>
      </c>
      <c r="B28" s="32">
        <v>0</v>
      </c>
      <c r="C28" s="32">
        <v>0</v>
      </c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348394</v>
      </c>
      <c r="N28" s="32">
        <v>0</v>
      </c>
      <c r="O28" s="32">
        <v>0</v>
      </c>
      <c r="P28" s="32">
        <v>0</v>
      </c>
      <c r="Q28" s="8" t="s">
        <v>235</v>
      </c>
    </row>
    <row r="29" spans="1:17" x14ac:dyDescent="0.2">
      <c r="A29" s="8" t="s">
        <v>182</v>
      </c>
      <c r="B29" s="32">
        <v>0</v>
      </c>
      <c r="C29" s="32">
        <v>0</v>
      </c>
      <c r="D29" s="32">
        <v>0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127527</v>
      </c>
      <c r="N29" s="32">
        <v>0</v>
      </c>
      <c r="O29" s="32">
        <v>0</v>
      </c>
      <c r="P29" s="32">
        <v>0</v>
      </c>
      <c r="Q29" s="8" t="s">
        <v>236</v>
      </c>
    </row>
    <row r="30" spans="1:17" x14ac:dyDescent="0.2">
      <c r="A30" s="8" t="s">
        <v>183</v>
      </c>
      <c r="B30" s="32">
        <v>4546228</v>
      </c>
      <c r="C30" s="32">
        <v>2644956</v>
      </c>
      <c r="D30" s="32">
        <v>1146192</v>
      </c>
      <c r="E30" s="32">
        <v>2050895</v>
      </c>
      <c r="F30" s="32">
        <v>2632803</v>
      </c>
      <c r="G30" s="32">
        <v>419409</v>
      </c>
      <c r="H30" s="32">
        <v>4464592</v>
      </c>
      <c r="I30" s="32">
        <v>1297603</v>
      </c>
      <c r="J30" s="32">
        <v>7425908</v>
      </c>
      <c r="K30" s="32">
        <v>2640672</v>
      </c>
      <c r="L30" s="32">
        <v>535452</v>
      </c>
      <c r="M30" s="32">
        <v>1972383</v>
      </c>
      <c r="N30" s="32">
        <v>2640672</v>
      </c>
      <c r="O30" s="32">
        <v>3518533</v>
      </c>
      <c r="P30" s="32">
        <v>128467</v>
      </c>
      <c r="Q30" s="8" t="s">
        <v>237</v>
      </c>
    </row>
    <row r="31" spans="1:17" x14ac:dyDescent="0.2">
      <c r="A31" s="8" t="s">
        <v>184</v>
      </c>
      <c r="B31" s="32">
        <v>17050</v>
      </c>
      <c r="C31" s="32">
        <v>317823</v>
      </c>
      <c r="D31" s="32">
        <v>294644</v>
      </c>
      <c r="E31" s="32">
        <v>82400</v>
      </c>
      <c r="F31" s="32">
        <v>119896</v>
      </c>
      <c r="G31" s="32">
        <v>139974</v>
      </c>
      <c r="H31" s="32">
        <v>15352</v>
      </c>
      <c r="I31" s="32">
        <v>30807</v>
      </c>
      <c r="J31" s="32">
        <v>5488992</v>
      </c>
      <c r="K31" s="32">
        <v>16603</v>
      </c>
      <c r="L31" s="32">
        <v>154009</v>
      </c>
      <c r="M31" s="32">
        <v>361616</v>
      </c>
      <c r="N31" s="32">
        <v>16603</v>
      </c>
      <c r="O31" s="32">
        <v>39916</v>
      </c>
      <c r="P31" s="32">
        <v>1394768</v>
      </c>
      <c r="Q31" s="8" t="s">
        <v>238</v>
      </c>
    </row>
    <row r="32" spans="1:17" x14ac:dyDescent="0.2">
      <c r="A32" s="8" t="s">
        <v>185</v>
      </c>
      <c r="B32" s="32">
        <v>0</v>
      </c>
      <c r="C32" s="32">
        <v>0</v>
      </c>
      <c r="D32" s="32">
        <v>0</v>
      </c>
      <c r="E32" s="32">
        <v>0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>
        <v>0</v>
      </c>
      <c r="M32" s="32">
        <v>0</v>
      </c>
      <c r="N32" s="32">
        <v>0</v>
      </c>
      <c r="O32" s="32">
        <v>0</v>
      </c>
      <c r="P32" s="32">
        <v>0</v>
      </c>
      <c r="Q32" s="8" t="s">
        <v>239</v>
      </c>
    </row>
    <row r="33" spans="1:17" x14ac:dyDescent="0.2">
      <c r="A33" s="8" t="s">
        <v>186</v>
      </c>
      <c r="B33" s="32">
        <v>527914</v>
      </c>
      <c r="C33" s="32">
        <v>169923</v>
      </c>
      <c r="D33" s="32">
        <v>2896691</v>
      </c>
      <c r="E33" s="32">
        <v>1734682</v>
      </c>
      <c r="F33" s="32">
        <v>629428</v>
      </c>
      <c r="G33" s="32">
        <v>1757091</v>
      </c>
      <c r="H33" s="32">
        <v>658383</v>
      </c>
      <c r="I33" s="32">
        <v>2526599</v>
      </c>
      <c r="J33" s="32">
        <v>4274201</v>
      </c>
      <c r="K33" s="32">
        <v>1163650</v>
      </c>
      <c r="L33" s="32">
        <v>726928</v>
      </c>
      <c r="M33" s="32">
        <v>1735765</v>
      </c>
      <c r="N33" s="32">
        <v>1163650</v>
      </c>
      <c r="O33" s="32">
        <v>0</v>
      </c>
      <c r="P33" s="32">
        <v>1884820</v>
      </c>
      <c r="Q33" s="8" t="s">
        <v>240</v>
      </c>
    </row>
    <row r="34" spans="1:17" x14ac:dyDescent="0.2">
      <c r="A34" s="8" t="s">
        <v>154</v>
      </c>
      <c r="B34" s="32">
        <v>0</v>
      </c>
      <c r="C34" s="32">
        <v>0</v>
      </c>
      <c r="D34" s="32">
        <v>0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788955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>
        <v>0</v>
      </c>
      <c r="Q34" s="8" t="s">
        <v>108</v>
      </c>
    </row>
    <row r="35" spans="1:17" x14ac:dyDescent="0.2">
      <c r="A35" s="8" t="s">
        <v>187</v>
      </c>
      <c r="B35" s="32">
        <v>2543918</v>
      </c>
      <c r="C35" s="32">
        <v>3453238</v>
      </c>
      <c r="D35" s="32">
        <v>3691007</v>
      </c>
      <c r="E35" s="32">
        <v>496039</v>
      </c>
      <c r="F35" s="32">
        <v>854176</v>
      </c>
      <c r="G35" s="32">
        <v>6585793</v>
      </c>
      <c r="H35" s="32">
        <v>639948</v>
      </c>
      <c r="I35" s="32">
        <v>369717</v>
      </c>
      <c r="J35" s="32">
        <v>5048642</v>
      </c>
      <c r="K35" s="32">
        <v>644992</v>
      </c>
      <c r="L35" s="32">
        <v>486063</v>
      </c>
      <c r="M35" s="32">
        <v>1753882</v>
      </c>
      <c r="N35" s="32">
        <v>644992</v>
      </c>
      <c r="O35" s="32">
        <v>622204</v>
      </c>
      <c r="P35" s="32">
        <v>560710</v>
      </c>
      <c r="Q35" s="8" t="s">
        <v>241</v>
      </c>
    </row>
    <row r="36" spans="1:17" x14ac:dyDescent="0.2">
      <c r="A36" s="8" t="s">
        <v>188</v>
      </c>
      <c r="B36" s="32">
        <v>101659442</v>
      </c>
      <c r="C36" s="32">
        <v>133569984</v>
      </c>
      <c r="D36" s="32">
        <v>97999384</v>
      </c>
      <c r="E36" s="32">
        <v>32624909</v>
      </c>
      <c r="F36" s="32">
        <v>33473340</v>
      </c>
      <c r="G36" s="32">
        <v>41664490</v>
      </c>
      <c r="H36" s="32">
        <v>39530964</v>
      </c>
      <c r="I36" s="32">
        <v>26141491</v>
      </c>
      <c r="J36" s="32">
        <v>120622729</v>
      </c>
      <c r="K36" s="32">
        <v>20162585</v>
      </c>
      <c r="L36" s="32">
        <v>31972973</v>
      </c>
      <c r="M36" s="32">
        <v>48238744</v>
      </c>
      <c r="N36" s="32">
        <v>19434074</v>
      </c>
      <c r="O36" s="32">
        <v>18440210</v>
      </c>
      <c r="P36" s="32">
        <v>15528237</v>
      </c>
      <c r="Q36" s="8" t="s">
        <v>242</v>
      </c>
    </row>
    <row r="37" spans="1:17" x14ac:dyDescent="0.2">
      <c r="A37" s="8" t="s">
        <v>124</v>
      </c>
      <c r="B37" s="32">
        <v>56876471</v>
      </c>
      <c r="C37" s="32">
        <v>83843472</v>
      </c>
      <c r="D37" s="32">
        <v>49225439</v>
      </c>
      <c r="E37" s="32">
        <v>20912863</v>
      </c>
      <c r="F37" s="32">
        <v>20717237</v>
      </c>
      <c r="G37" s="32">
        <v>20818479</v>
      </c>
      <c r="H37" s="32">
        <v>20579420</v>
      </c>
      <c r="I37" s="32">
        <v>10995751</v>
      </c>
      <c r="J37" s="32">
        <v>64773537</v>
      </c>
      <c r="K37" s="32">
        <v>14751284</v>
      </c>
      <c r="L37" s="32">
        <v>17747499</v>
      </c>
      <c r="M37" s="32">
        <v>27344664</v>
      </c>
      <c r="N37" s="32">
        <v>15249969</v>
      </c>
      <c r="O37" s="32">
        <v>10751508</v>
      </c>
      <c r="P37" s="32">
        <v>10536035</v>
      </c>
      <c r="Q37" s="8" t="s">
        <v>243</v>
      </c>
    </row>
    <row r="38" spans="1:17" x14ac:dyDescent="0.2">
      <c r="A38" s="8" t="s">
        <v>189</v>
      </c>
      <c r="B38" s="32">
        <v>56876471</v>
      </c>
      <c r="C38" s="32">
        <v>83843472</v>
      </c>
      <c r="D38" s="32">
        <v>49225439</v>
      </c>
      <c r="E38" s="32">
        <v>20912863</v>
      </c>
      <c r="F38" s="32">
        <v>20717237</v>
      </c>
      <c r="G38" s="32">
        <v>20818479</v>
      </c>
      <c r="H38" s="32">
        <v>20579420</v>
      </c>
      <c r="I38" s="32">
        <v>10995751</v>
      </c>
      <c r="J38" s="32">
        <v>64773537</v>
      </c>
      <c r="K38" s="32">
        <v>14751284</v>
      </c>
      <c r="L38" s="32">
        <v>17747499</v>
      </c>
      <c r="M38" s="32">
        <v>27344664</v>
      </c>
      <c r="N38" s="32">
        <v>15249969</v>
      </c>
      <c r="O38" s="32">
        <v>10751508</v>
      </c>
      <c r="P38" s="32">
        <v>10536035</v>
      </c>
      <c r="Q38" s="8" t="s">
        <v>244</v>
      </c>
    </row>
    <row r="39" spans="1:17" x14ac:dyDescent="0.2">
      <c r="A39" s="8" t="s">
        <v>190</v>
      </c>
      <c r="B39" s="32">
        <v>0</v>
      </c>
      <c r="C39" s="32">
        <v>0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202959</v>
      </c>
      <c r="L39" s="32">
        <v>0</v>
      </c>
      <c r="M39" s="32">
        <v>791621</v>
      </c>
      <c r="N39" s="32">
        <v>202959</v>
      </c>
      <c r="O39" s="32">
        <v>0</v>
      </c>
      <c r="P39" s="32">
        <v>0</v>
      </c>
      <c r="Q39" s="8" t="s">
        <v>245</v>
      </c>
    </row>
    <row r="40" spans="1:17" x14ac:dyDescent="0.2">
      <c r="A40" s="8" t="s">
        <v>125</v>
      </c>
      <c r="B40" s="32">
        <v>0</v>
      </c>
      <c r="C40" s="32">
        <v>0</v>
      </c>
      <c r="D40" s="32">
        <v>0</v>
      </c>
      <c r="E40" s="32">
        <v>38362</v>
      </c>
      <c r="F40" s="32">
        <v>0</v>
      </c>
      <c r="G40" s="32">
        <v>3403437</v>
      </c>
      <c r="H40" s="32">
        <v>181736</v>
      </c>
      <c r="I40" s="32">
        <v>0</v>
      </c>
      <c r="J40" s="32">
        <v>358857</v>
      </c>
      <c r="K40" s="32">
        <v>0</v>
      </c>
      <c r="L40" s="32">
        <v>0</v>
      </c>
      <c r="M40" s="32">
        <v>0</v>
      </c>
      <c r="N40" s="32">
        <v>0</v>
      </c>
      <c r="O40" s="32">
        <v>2305219</v>
      </c>
      <c r="P40" s="32">
        <v>108267</v>
      </c>
      <c r="Q40" s="8" t="s">
        <v>246</v>
      </c>
    </row>
    <row r="41" spans="1:17" x14ac:dyDescent="0.2">
      <c r="A41" s="8" t="s">
        <v>191</v>
      </c>
      <c r="B41" s="32">
        <v>0</v>
      </c>
      <c r="C41" s="32">
        <v>0</v>
      </c>
      <c r="D41" s="32">
        <v>0</v>
      </c>
      <c r="E41" s="32">
        <v>0</v>
      </c>
      <c r="F41" s="32">
        <v>0</v>
      </c>
      <c r="G41" s="32">
        <v>0</v>
      </c>
      <c r="H41" s="32">
        <v>0</v>
      </c>
      <c r="I41" s="32">
        <v>4388437</v>
      </c>
      <c r="J41" s="32">
        <v>0</v>
      </c>
      <c r="K41" s="32">
        <v>0</v>
      </c>
      <c r="L41" s="32">
        <v>0</v>
      </c>
      <c r="M41" s="32">
        <v>107727</v>
      </c>
      <c r="N41" s="32">
        <v>0</v>
      </c>
      <c r="O41" s="32">
        <v>0</v>
      </c>
      <c r="P41" s="32">
        <v>0</v>
      </c>
      <c r="Q41" s="8" t="s">
        <v>106</v>
      </c>
    </row>
    <row r="42" spans="1:17" x14ac:dyDescent="0.2">
      <c r="A42" s="8" t="s">
        <v>192</v>
      </c>
      <c r="B42" s="32">
        <v>103263</v>
      </c>
      <c r="C42" s="32">
        <v>777639</v>
      </c>
      <c r="D42" s="32">
        <v>0</v>
      </c>
      <c r="E42" s="32">
        <v>201447</v>
      </c>
      <c r="F42" s="32">
        <v>0</v>
      </c>
      <c r="G42" s="32">
        <v>123453</v>
      </c>
      <c r="H42" s="32">
        <v>0</v>
      </c>
      <c r="I42" s="32">
        <v>0</v>
      </c>
      <c r="J42" s="32">
        <v>1846267</v>
      </c>
      <c r="K42" s="32">
        <v>0</v>
      </c>
      <c r="L42" s="32">
        <v>0</v>
      </c>
      <c r="M42" s="32">
        <v>13250</v>
      </c>
      <c r="N42" s="32">
        <v>0</v>
      </c>
      <c r="O42" s="32">
        <v>53580</v>
      </c>
      <c r="P42" s="32">
        <v>0</v>
      </c>
      <c r="Q42" s="8" t="s">
        <v>247</v>
      </c>
    </row>
    <row r="43" spans="1:17" x14ac:dyDescent="0.2">
      <c r="A43" s="8" t="s">
        <v>193</v>
      </c>
      <c r="B43" s="32">
        <v>0</v>
      </c>
      <c r="C43" s="32">
        <v>0</v>
      </c>
      <c r="D43" s="32">
        <v>0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472805</v>
      </c>
      <c r="L43" s="32">
        <v>0</v>
      </c>
      <c r="M43" s="32">
        <v>0</v>
      </c>
      <c r="N43" s="32">
        <v>472805</v>
      </c>
      <c r="O43" s="32">
        <v>0</v>
      </c>
      <c r="P43" s="32">
        <v>135855</v>
      </c>
      <c r="Q43" s="8" t="s">
        <v>248</v>
      </c>
    </row>
    <row r="44" spans="1:17" x14ac:dyDescent="0.2">
      <c r="A44" s="8" t="s">
        <v>155</v>
      </c>
      <c r="B44" s="32">
        <v>0</v>
      </c>
      <c r="C44" s="32">
        <v>0</v>
      </c>
      <c r="D44" s="32">
        <v>0</v>
      </c>
      <c r="E44" s="32">
        <v>0</v>
      </c>
      <c r="F44" s="32">
        <v>102467</v>
      </c>
      <c r="G44" s="32">
        <v>0</v>
      </c>
      <c r="H44" s="32">
        <v>0</v>
      </c>
      <c r="I44" s="32">
        <v>0</v>
      </c>
      <c r="J44" s="32">
        <v>232848</v>
      </c>
      <c r="K44" s="32">
        <v>0</v>
      </c>
      <c r="L44" s="32">
        <v>0</v>
      </c>
      <c r="M44" s="32">
        <v>0</v>
      </c>
      <c r="N44" s="32">
        <v>0</v>
      </c>
      <c r="O44" s="32">
        <v>77765</v>
      </c>
      <c r="P44" s="32">
        <v>0</v>
      </c>
      <c r="Q44" s="8" t="s">
        <v>99</v>
      </c>
    </row>
    <row r="45" spans="1:17" x14ac:dyDescent="0.2">
      <c r="A45" s="40" t="s">
        <v>287</v>
      </c>
      <c r="B45" s="32">
        <v>0</v>
      </c>
      <c r="C45" s="32">
        <v>0</v>
      </c>
      <c r="D45" s="32">
        <v>0</v>
      </c>
      <c r="E45" s="32">
        <v>0</v>
      </c>
      <c r="F45" s="32">
        <v>13311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32">
        <v>0</v>
      </c>
      <c r="Q45" s="40" t="s">
        <v>286</v>
      </c>
    </row>
    <row r="46" spans="1:17" x14ac:dyDescent="0.2">
      <c r="A46" s="8" t="s">
        <v>195</v>
      </c>
      <c r="B46" s="32">
        <v>866093</v>
      </c>
      <c r="C46" s="32">
        <v>1575182</v>
      </c>
      <c r="D46" s="32">
        <v>1381727</v>
      </c>
      <c r="E46" s="32">
        <v>177654</v>
      </c>
      <c r="F46" s="32">
        <v>169849</v>
      </c>
      <c r="G46" s="32">
        <v>568634</v>
      </c>
      <c r="H46" s="32">
        <v>0</v>
      </c>
      <c r="I46" s="32">
        <v>131452</v>
      </c>
      <c r="J46" s="32">
        <v>212697</v>
      </c>
      <c r="K46" s="32">
        <v>0</v>
      </c>
      <c r="L46" s="32">
        <v>395379</v>
      </c>
      <c r="M46" s="32">
        <v>2131</v>
      </c>
      <c r="N46" s="32">
        <v>185978</v>
      </c>
      <c r="O46" s="32">
        <v>81099</v>
      </c>
      <c r="P46" s="32">
        <v>0</v>
      </c>
      <c r="Q46" s="8" t="s">
        <v>249</v>
      </c>
    </row>
    <row r="47" spans="1:17" x14ac:dyDescent="0.2">
      <c r="A47" s="8" t="s">
        <v>163</v>
      </c>
      <c r="B47" s="32">
        <v>0</v>
      </c>
      <c r="C47" s="32">
        <v>0</v>
      </c>
      <c r="D47" s="32">
        <v>0</v>
      </c>
      <c r="E47" s="32">
        <v>0</v>
      </c>
      <c r="F47" s="32">
        <v>22508</v>
      </c>
      <c r="G47" s="32">
        <v>0</v>
      </c>
      <c r="H47" s="32">
        <v>0</v>
      </c>
      <c r="I47" s="32">
        <v>0</v>
      </c>
      <c r="J47" s="32">
        <v>0</v>
      </c>
      <c r="K47" s="32">
        <v>165239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  <c r="Q47" s="8" t="s">
        <v>100</v>
      </c>
    </row>
    <row r="48" spans="1:17" x14ac:dyDescent="0.2">
      <c r="A48" s="8" t="s">
        <v>196</v>
      </c>
      <c r="B48" s="32">
        <v>545042</v>
      </c>
      <c r="C48" s="32">
        <v>260464</v>
      </c>
      <c r="D48" s="32">
        <v>1197956</v>
      </c>
      <c r="E48" s="32">
        <v>17050</v>
      </c>
      <c r="F48" s="32">
        <v>0</v>
      </c>
      <c r="G48" s="32">
        <v>378606</v>
      </c>
      <c r="H48" s="32">
        <v>570069</v>
      </c>
      <c r="I48" s="32">
        <v>0</v>
      </c>
      <c r="J48" s="32">
        <v>2887598</v>
      </c>
      <c r="K48" s="32">
        <v>0</v>
      </c>
      <c r="L48" s="32">
        <v>44715</v>
      </c>
      <c r="M48" s="32">
        <v>43948</v>
      </c>
      <c r="N48" s="32">
        <v>0</v>
      </c>
      <c r="O48" s="32">
        <v>0</v>
      </c>
      <c r="P48" s="32">
        <v>219032</v>
      </c>
      <c r="Q48" s="8" t="s">
        <v>250</v>
      </c>
    </row>
    <row r="49" spans="1:17" x14ac:dyDescent="0.2">
      <c r="A49" s="8" t="s">
        <v>197</v>
      </c>
      <c r="B49" s="32">
        <v>488686</v>
      </c>
      <c r="C49" s="32">
        <v>26309</v>
      </c>
      <c r="D49" s="32">
        <v>344514</v>
      </c>
      <c r="E49" s="33">
        <v>792965</v>
      </c>
      <c r="F49" s="32">
        <v>0</v>
      </c>
      <c r="G49" s="32">
        <v>0</v>
      </c>
      <c r="H49" s="32">
        <v>26864</v>
      </c>
      <c r="I49" s="32">
        <v>43417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8" t="s">
        <v>251</v>
      </c>
    </row>
    <row r="50" spans="1:17" x14ac:dyDescent="0.2">
      <c r="A50" s="8" t="s">
        <v>198</v>
      </c>
      <c r="B50" s="32">
        <v>4320600</v>
      </c>
      <c r="C50" s="32">
        <v>1229144</v>
      </c>
      <c r="D50" s="32">
        <v>1633879</v>
      </c>
      <c r="E50" s="32">
        <v>117977</v>
      </c>
      <c r="F50" s="32">
        <v>1061506</v>
      </c>
      <c r="G50" s="32">
        <v>1657536</v>
      </c>
      <c r="H50" s="32">
        <v>504453</v>
      </c>
      <c r="I50" s="32">
        <v>271226</v>
      </c>
      <c r="J50" s="32">
        <v>723373</v>
      </c>
      <c r="K50" s="32">
        <v>108243</v>
      </c>
      <c r="L50" s="32">
        <v>2661034</v>
      </c>
      <c r="M50" s="32">
        <v>3326633</v>
      </c>
      <c r="N50" s="32">
        <v>108245</v>
      </c>
      <c r="O50" s="32">
        <v>230308</v>
      </c>
      <c r="P50" s="32">
        <v>1711754</v>
      </c>
      <c r="Q50" s="8" t="s">
        <v>252</v>
      </c>
    </row>
    <row r="51" spans="1:17" x14ac:dyDescent="0.2">
      <c r="A51" s="8" t="s">
        <v>156</v>
      </c>
      <c r="B51" s="32">
        <v>0</v>
      </c>
      <c r="C51" s="32">
        <v>0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244216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  <c r="Q51" s="8" t="s">
        <v>109</v>
      </c>
    </row>
    <row r="52" spans="1:17" x14ac:dyDescent="0.2">
      <c r="A52" s="40" t="s">
        <v>288</v>
      </c>
      <c r="B52" s="32">
        <v>184</v>
      </c>
      <c r="C52" s="32">
        <v>0</v>
      </c>
      <c r="D52" s="32">
        <v>0</v>
      </c>
      <c r="E52" s="32">
        <v>0</v>
      </c>
      <c r="F52" s="32">
        <v>0</v>
      </c>
      <c r="G52" s="32">
        <v>0</v>
      </c>
      <c r="H52" s="32">
        <v>0</v>
      </c>
      <c r="I52" s="32">
        <v>14084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  <c r="Q52" s="8" t="s">
        <v>73</v>
      </c>
    </row>
    <row r="53" spans="1:17" x14ac:dyDescent="0.2">
      <c r="A53" s="8" t="s">
        <v>199</v>
      </c>
      <c r="B53" s="32">
        <v>63200339</v>
      </c>
      <c r="C53" s="32">
        <v>87712210</v>
      </c>
      <c r="D53" s="32">
        <v>53783515</v>
      </c>
      <c r="E53" s="32">
        <v>22258318</v>
      </c>
      <c r="F53" s="32">
        <v>22086878</v>
      </c>
      <c r="G53" s="32">
        <v>26950145</v>
      </c>
      <c r="H53" s="32">
        <v>21862542</v>
      </c>
      <c r="I53" s="32">
        <v>15844367</v>
      </c>
      <c r="J53" s="32">
        <v>71279393</v>
      </c>
      <c r="K53" s="32">
        <v>15700530</v>
      </c>
      <c r="L53" s="32">
        <v>20848627</v>
      </c>
      <c r="M53" s="32">
        <v>31629974</v>
      </c>
      <c r="N53" s="32">
        <v>16219956</v>
      </c>
      <c r="O53" s="32">
        <v>13499479</v>
      </c>
      <c r="P53" s="32">
        <v>12710943</v>
      </c>
      <c r="Q53" s="8" t="s">
        <v>253</v>
      </c>
    </row>
    <row r="54" spans="1:17" x14ac:dyDescent="0.2">
      <c r="A54" s="8" t="s">
        <v>200</v>
      </c>
      <c r="B54" s="32">
        <v>22050000</v>
      </c>
      <c r="C54" s="32">
        <v>10000000</v>
      </c>
      <c r="D54" s="32">
        <v>30000000</v>
      </c>
      <c r="E54" s="32">
        <v>8000000</v>
      </c>
      <c r="F54" s="32">
        <v>8000000</v>
      </c>
      <c r="G54" s="32">
        <v>8000000</v>
      </c>
      <c r="H54" s="32">
        <v>8000000</v>
      </c>
      <c r="I54" s="32">
        <v>9100000</v>
      </c>
      <c r="J54" s="32">
        <v>26000000</v>
      </c>
      <c r="K54" s="32">
        <v>9500000</v>
      </c>
      <c r="L54" s="32">
        <v>8000000</v>
      </c>
      <c r="M54" s="32">
        <v>18150000</v>
      </c>
      <c r="N54" s="32">
        <v>9500000</v>
      </c>
      <c r="O54" s="32">
        <v>10000000</v>
      </c>
      <c r="P54" s="32">
        <v>9215909</v>
      </c>
      <c r="Q54" s="8" t="s">
        <v>254</v>
      </c>
    </row>
    <row r="55" spans="1:17" x14ac:dyDescent="0.2">
      <c r="A55" s="8" t="s">
        <v>201</v>
      </c>
      <c r="B55" s="32">
        <v>0</v>
      </c>
      <c r="C55" s="32">
        <v>3750000</v>
      </c>
      <c r="D55" s="32">
        <v>0</v>
      </c>
      <c r="E55" s="32">
        <v>0</v>
      </c>
      <c r="F55" s="32">
        <v>0</v>
      </c>
      <c r="G55" s="32">
        <v>0</v>
      </c>
      <c r="H55" s="32">
        <v>41507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  <c r="Q55" s="8" t="s">
        <v>255</v>
      </c>
    </row>
    <row r="56" spans="1:17" x14ac:dyDescent="0.2">
      <c r="A56" s="8" t="s">
        <v>202</v>
      </c>
      <c r="B56" s="32">
        <v>0</v>
      </c>
      <c r="C56" s="32">
        <v>0</v>
      </c>
      <c r="D56" s="32">
        <v>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-2019280</v>
      </c>
      <c r="L56" s="32">
        <v>0</v>
      </c>
      <c r="M56" s="32">
        <v>0</v>
      </c>
      <c r="N56" s="32">
        <v>2019280</v>
      </c>
      <c r="O56" s="32">
        <v>0</v>
      </c>
      <c r="P56" s="32">
        <v>3330636</v>
      </c>
      <c r="Q56" s="8" t="s">
        <v>256</v>
      </c>
    </row>
    <row r="57" spans="1:17" x14ac:dyDescent="0.2">
      <c r="A57" s="8" t="s">
        <v>203</v>
      </c>
      <c r="B57" s="32">
        <v>0</v>
      </c>
      <c r="C57" s="32">
        <v>0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  <c r="Q57" s="8" t="s">
        <v>257</v>
      </c>
    </row>
    <row r="58" spans="1:17" x14ac:dyDescent="0.2">
      <c r="A58" s="8" t="s">
        <v>204</v>
      </c>
      <c r="B58" s="32">
        <v>5512500</v>
      </c>
      <c r="C58" s="32">
        <v>2703679</v>
      </c>
      <c r="D58" s="32">
        <v>7500000</v>
      </c>
      <c r="E58" s="32">
        <v>1494212</v>
      </c>
      <c r="F58" s="32">
        <v>1887927</v>
      </c>
      <c r="G58" s="32">
        <v>2089651</v>
      </c>
      <c r="H58" s="32">
        <v>2000000</v>
      </c>
      <c r="I58" s="32">
        <v>2275000</v>
      </c>
      <c r="J58" s="32">
        <v>6500000</v>
      </c>
      <c r="K58" s="32">
        <v>320602</v>
      </c>
      <c r="L58" s="32">
        <v>1894515</v>
      </c>
      <c r="M58" s="32">
        <v>2768119</v>
      </c>
      <c r="N58" s="32">
        <v>320602</v>
      </c>
      <c r="O58" s="32">
        <v>315702</v>
      </c>
      <c r="P58" s="32">
        <v>1168936</v>
      </c>
      <c r="Q58" s="8" t="s">
        <v>258</v>
      </c>
    </row>
    <row r="59" spans="1:17" x14ac:dyDescent="0.2">
      <c r="A59" s="8" t="s">
        <v>205</v>
      </c>
      <c r="B59" s="32">
        <v>2000000</v>
      </c>
      <c r="C59" s="32">
        <v>1326652</v>
      </c>
      <c r="D59" s="32">
        <v>0</v>
      </c>
      <c r="E59" s="32">
        <v>174717</v>
      </c>
      <c r="F59" s="32">
        <v>15948</v>
      </c>
      <c r="G59" s="32">
        <v>1668538</v>
      </c>
      <c r="H59" s="32">
        <v>0</v>
      </c>
      <c r="I59" s="32">
        <v>0</v>
      </c>
      <c r="J59" s="32">
        <v>0</v>
      </c>
      <c r="K59" s="32">
        <v>0</v>
      </c>
      <c r="L59" s="32">
        <v>800000</v>
      </c>
      <c r="M59" s="32">
        <v>0</v>
      </c>
      <c r="N59" s="32">
        <v>0</v>
      </c>
      <c r="O59" s="32">
        <v>0</v>
      </c>
      <c r="P59" s="32">
        <v>194619</v>
      </c>
      <c r="Q59" s="8" t="s">
        <v>259</v>
      </c>
    </row>
    <row r="60" spans="1:17" x14ac:dyDescent="0.2">
      <c r="A60" s="8" t="s">
        <v>206</v>
      </c>
      <c r="B60" s="32">
        <v>0</v>
      </c>
      <c r="C60" s="32">
        <v>0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  <c r="Q60" s="8" t="s">
        <v>260</v>
      </c>
    </row>
    <row r="61" spans="1:17" x14ac:dyDescent="0.2">
      <c r="A61" s="8" t="s">
        <v>207</v>
      </c>
      <c r="B61" s="32">
        <v>0</v>
      </c>
      <c r="C61" s="32">
        <v>0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2225</v>
      </c>
      <c r="N61" s="32">
        <v>0</v>
      </c>
      <c r="O61" s="32">
        <v>0</v>
      </c>
      <c r="P61" s="32">
        <v>0</v>
      </c>
      <c r="Q61" s="8" t="s">
        <v>261</v>
      </c>
    </row>
    <row r="62" spans="1:17" x14ac:dyDescent="0.2">
      <c r="A62" s="8" t="s">
        <v>208</v>
      </c>
      <c r="B62" s="32">
        <v>0</v>
      </c>
      <c r="C62" s="32">
        <v>0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8" t="s">
        <v>262</v>
      </c>
    </row>
    <row r="63" spans="1:17" x14ac:dyDescent="0.2">
      <c r="A63" s="8" t="s">
        <v>166</v>
      </c>
      <c r="B63" s="32">
        <v>0</v>
      </c>
      <c r="C63" s="32">
        <v>0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351302</v>
      </c>
      <c r="N63" s="32">
        <v>0</v>
      </c>
      <c r="O63" s="32">
        <v>0</v>
      </c>
      <c r="P63" s="32">
        <v>0</v>
      </c>
      <c r="Q63" s="8" t="s">
        <v>116</v>
      </c>
    </row>
    <row r="64" spans="1:17" x14ac:dyDescent="0.2">
      <c r="A64" s="8" t="s">
        <v>167</v>
      </c>
      <c r="B64" s="32">
        <v>0</v>
      </c>
      <c r="C64" s="32">
        <v>0</v>
      </c>
      <c r="D64" s="32">
        <v>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-2479910</v>
      </c>
      <c r="N64" s="32">
        <v>0</v>
      </c>
      <c r="O64" s="32">
        <v>0</v>
      </c>
      <c r="P64" s="32">
        <v>0</v>
      </c>
      <c r="Q64" s="8" t="s">
        <v>117</v>
      </c>
    </row>
    <row r="65" spans="1:17" x14ac:dyDescent="0.2">
      <c r="A65" s="8" t="s">
        <v>209</v>
      </c>
      <c r="B65" s="32">
        <v>-1502526</v>
      </c>
      <c r="C65" s="32">
        <v>170425</v>
      </c>
      <c r="D65" s="32">
        <v>-1048967</v>
      </c>
      <c r="E65" s="32">
        <v>-401691</v>
      </c>
      <c r="F65" s="32">
        <v>-124693</v>
      </c>
      <c r="G65" s="32">
        <v>-12728</v>
      </c>
      <c r="H65" s="32">
        <v>-10745</v>
      </c>
      <c r="I65" s="32">
        <v>-132865</v>
      </c>
      <c r="J65" s="32">
        <v>-1629165</v>
      </c>
      <c r="K65" s="32">
        <v>0</v>
      </c>
      <c r="L65" s="32">
        <v>-113659</v>
      </c>
      <c r="M65" s="32">
        <v>0</v>
      </c>
      <c r="N65" s="32">
        <v>0</v>
      </c>
      <c r="O65" s="32">
        <v>-507447</v>
      </c>
      <c r="P65" s="32">
        <v>-1282668</v>
      </c>
      <c r="Q65" s="8" t="s">
        <v>263</v>
      </c>
    </row>
    <row r="66" spans="1:17" x14ac:dyDescent="0.2">
      <c r="A66" s="8" t="s">
        <v>210</v>
      </c>
      <c r="B66" s="32">
        <v>0</v>
      </c>
      <c r="C66" s="32">
        <v>15303693</v>
      </c>
      <c r="D66" s="32">
        <v>0</v>
      </c>
      <c r="E66" s="32">
        <v>0</v>
      </c>
      <c r="F66" s="32">
        <v>0</v>
      </c>
      <c r="G66" s="32">
        <v>0</v>
      </c>
      <c r="H66" s="32">
        <v>0</v>
      </c>
      <c r="I66" s="32">
        <v>0</v>
      </c>
      <c r="J66" s="32">
        <v>0</v>
      </c>
      <c r="K66" s="32">
        <v>0</v>
      </c>
      <c r="L66" s="32">
        <v>0</v>
      </c>
      <c r="M66" s="32">
        <v>0</v>
      </c>
      <c r="N66" s="32">
        <v>0</v>
      </c>
      <c r="O66" s="32">
        <v>0</v>
      </c>
      <c r="P66" s="32">
        <v>0</v>
      </c>
      <c r="Q66" s="8" t="s">
        <v>264</v>
      </c>
    </row>
    <row r="67" spans="1:17" x14ac:dyDescent="0.2">
      <c r="A67" s="8" t="s">
        <v>211</v>
      </c>
      <c r="B67" s="32">
        <v>10399129</v>
      </c>
      <c r="C67" s="32">
        <v>12603325</v>
      </c>
      <c r="D67" s="32">
        <v>7764836</v>
      </c>
      <c r="E67" s="32">
        <v>1099353</v>
      </c>
      <c r="F67" s="32">
        <v>1607280</v>
      </c>
      <c r="G67" s="32">
        <v>2968884</v>
      </c>
      <c r="H67" s="32">
        <v>7637661</v>
      </c>
      <c r="I67" s="32">
        <v>-945011</v>
      </c>
      <c r="J67" s="32">
        <v>18472501</v>
      </c>
      <c r="K67" s="32">
        <v>-3339267</v>
      </c>
      <c r="L67" s="32">
        <v>543490</v>
      </c>
      <c r="M67" s="32">
        <v>-3027553</v>
      </c>
      <c r="N67" s="32">
        <v>-4587204</v>
      </c>
      <c r="O67" s="32">
        <v>-4867524</v>
      </c>
      <c r="P67" s="32">
        <v>-3148866</v>
      </c>
      <c r="Q67" s="8" t="s">
        <v>265</v>
      </c>
    </row>
    <row r="68" spans="1:17" x14ac:dyDescent="0.2">
      <c r="A68" s="8" t="s">
        <v>212</v>
      </c>
      <c r="B68" s="32">
        <v>0</v>
      </c>
      <c r="C68" s="32">
        <v>0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32">
        <v>0</v>
      </c>
      <c r="N68" s="32">
        <v>0</v>
      </c>
      <c r="O68" s="32">
        <v>0</v>
      </c>
      <c r="P68" s="32">
        <v>0</v>
      </c>
      <c r="Q68" s="8" t="s">
        <v>266</v>
      </c>
    </row>
    <row r="69" spans="1:17" x14ac:dyDescent="0.2">
      <c r="A69" s="8" t="s">
        <v>213</v>
      </c>
      <c r="B69" s="32">
        <v>38459103</v>
      </c>
      <c r="C69" s="32">
        <v>45857774</v>
      </c>
      <c r="D69" s="32">
        <v>44215869</v>
      </c>
      <c r="E69" s="32">
        <v>10366591</v>
      </c>
      <c r="F69" s="32">
        <v>11386462</v>
      </c>
      <c r="G69" s="32">
        <v>14714345</v>
      </c>
      <c r="H69" s="32">
        <v>17668423</v>
      </c>
      <c r="I69" s="32">
        <v>10297124</v>
      </c>
      <c r="J69" s="32">
        <v>49343336</v>
      </c>
      <c r="K69" s="32">
        <v>4462055</v>
      </c>
      <c r="L69" s="32">
        <v>11124346</v>
      </c>
      <c r="M69" s="32">
        <v>15764183</v>
      </c>
      <c r="N69" s="32">
        <v>3214118</v>
      </c>
      <c r="O69" s="32">
        <v>4940731</v>
      </c>
      <c r="P69" s="32">
        <v>2817294</v>
      </c>
      <c r="Q69" s="8" t="s">
        <v>267</v>
      </c>
    </row>
    <row r="70" spans="1:17" x14ac:dyDescent="0.2">
      <c r="A70" s="8" t="s">
        <v>169</v>
      </c>
      <c r="B70" s="32">
        <v>0</v>
      </c>
      <c r="C70" s="32">
        <v>0</v>
      </c>
      <c r="D70" s="32">
        <v>0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32">
        <v>0</v>
      </c>
      <c r="M70" s="32">
        <v>844587</v>
      </c>
      <c r="N70" s="32">
        <v>0</v>
      </c>
      <c r="O70" s="32">
        <v>0</v>
      </c>
      <c r="P70" s="32">
        <v>0</v>
      </c>
      <c r="Q70" s="8" t="s">
        <v>119</v>
      </c>
    </row>
    <row r="71" spans="1:17" x14ac:dyDescent="0.2">
      <c r="A71" s="8" t="s">
        <v>214</v>
      </c>
      <c r="B71" s="32">
        <v>38459103</v>
      </c>
      <c r="C71" s="32">
        <v>45857774</v>
      </c>
      <c r="D71" s="32">
        <v>44215869</v>
      </c>
      <c r="E71" s="32">
        <v>10366591</v>
      </c>
      <c r="F71" s="32">
        <v>11386462</v>
      </c>
      <c r="G71" s="32">
        <v>14714345</v>
      </c>
      <c r="H71" s="32">
        <v>17668423</v>
      </c>
      <c r="I71" s="32">
        <v>10297124</v>
      </c>
      <c r="J71" s="32">
        <v>49343336</v>
      </c>
      <c r="K71" s="32">
        <v>4462055</v>
      </c>
      <c r="L71" s="32">
        <v>11124346</v>
      </c>
      <c r="M71" s="32">
        <v>16608770</v>
      </c>
      <c r="N71" s="32">
        <v>3214118</v>
      </c>
      <c r="O71" s="32">
        <v>4940731</v>
      </c>
      <c r="P71" s="32">
        <v>2817294</v>
      </c>
      <c r="Q71" s="8" t="s">
        <v>268</v>
      </c>
    </row>
    <row r="72" spans="1:17" x14ac:dyDescent="0.2">
      <c r="A72" s="8" t="s">
        <v>157</v>
      </c>
      <c r="B72" s="32">
        <v>0</v>
      </c>
      <c r="C72" s="32">
        <v>0</v>
      </c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32">
        <v>0</v>
      </c>
      <c r="N72" s="32">
        <v>0</v>
      </c>
      <c r="O72" s="32">
        <v>0</v>
      </c>
      <c r="P72" s="32">
        <v>0</v>
      </c>
      <c r="Q72" s="8" t="s">
        <v>110</v>
      </c>
    </row>
    <row r="73" spans="1:17" x14ac:dyDescent="0.2">
      <c r="A73" s="8" t="s">
        <v>215</v>
      </c>
      <c r="B73" s="32">
        <v>101659442</v>
      </c>
      <c r="C73" s="32">
        <v>133569984</v>
      </c>
      <c r="D73" s="32">
        <v>97999384</v>
      </c>
      <c r="E73" s="32">
        <v>32624909</v>
      </c>
      <c r="F73" s="32">
        <v>33473340</v>
      </c>
      <c r="G73" s="32">
        <v>41664490</v>
      </c>
      <c r="H73" s="32">
        <v>39530965</v>
      </c>
      <c r="I73" s="32">
        <v>26141491</v>
      </c>
      <c r="J73" s="32">
        <v>120622729</v>
      </c>
      <c r="K73" s="32">
        <v>20162585</v>
      </c>
      <c r="L73" s="32">
        <v>31972973</v>
      </c>
      <c r="M73" s="32">
        <v>48238744</v>
      </c>
      <c r="N73" s="32">
        <v>19434074</v>
      </c>
      <c r="O73" s="32">
        <v>18440210</v>
      </c>
      <c r="P73" s="32">
        <v>15528237</v>
      </c>
      <c r="Q73" s="8" t="s">
        <v>269</v>
      </c>
    </row>
    <row r="74" spans="1:17" x14ac:dyDescent="0.2">
      <c r="A74" s="36" t="s">
        <v>194</v>
      </c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6" t="s">
        <v>194</v>
      </c>
    </row>
    <row r="75" spans="1:17" x14ac:dyDescent="0.2">
      <c r="A75" s="37" t="s">
        <v>32</v>
      </c>
      <c r="B75" s="39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7" t="s">
        <v>33</v>
      </c>
    </row>
    <row r="76" spans="1:17" x14ac:dyDescent="0.2">
      <c r="A76" s="8" t="s">
        <v>126</v>
      </c>
      <c r="B76" s="32">
        <v>48806014</v>
      </c>
      <c r="C76" s="32">
        <v>28695023</v>
      </c>
      <c r="D76" s="32">
        <v>87912673</v>
      </c>
      <c r="E76" s="32">
        <v>28569581</v>
      </c>
      <c r="F76" s="32">
        <v>26605449</v>
      </c>
      <c r="G76" s="32">
        <v>35291996</v>
      </c>
      <c r="H76" s="32">
        <v>28415713</v>
      </c>
      <c r="I76" s="32">
        <v>41262921</v>
      </c>
      <c r="J76" s="32">
        <v>110059304</v>
      </c>
      <c r="K76" s="32">
        <v>24783768</v>
      </c>
      <c r="L76" s="32">
        <v>26680531</v>
      </c>
      <c r="M76" s="32">
        <v>15412295</v>
      </c>
      <c r="N76" s="32">
        <v>25691211</v>
      </c>
      <c r="O76" s="32">
        <v>24465534</v>
      </c>
      <c r="P76" s="32">
        <v>11319952</v>
      </c>
      <c r="Q76" s="8" t="s">
        <v>74</v>
      </c>
    </row>
    <row r="77" spans="1:17" x14ac:dyDescent="0.2">
      <c r="A77" s="8" t="s">
        <v>127</v>
      </c>
      <c r="B77" s="32">
        <v>31344079</v>
      </c>
      <c r="C77" s="32">
        <v>20348556</v>
      </c>
      <c r="D77" s="32">
        <v>63246368</v>
      </c>
      <c r="E77" s="32">
        <v>23282933</v>
      </c>
      <c r="F77" s="32">
        <v>21643917</v>
      </c>
      <c r="G77" s="32">
        <v>27777799</v>
      </c>
      <c r="H77" s="32">
        <v>22706474</v>
      </c>
      <c r="I77" s="32">
        <v>38727282</v>
      </c>
      <c r="J77" s="32">
        <v>85594055</v>
      </c>
      <c r="K77" s="32">
        <v>21035462</v>
      </c>
      <c r="L77" s="32">
        <v>22234896</v>
      </c>
      <c r="M77" s="32">
        <v>15723835</v>
      </c>
      <c r="N77" s="32">
        <v>22171923</v>
      </c>
      <c r="O77" s="32">
        <v>22528923</v>
      </c>
      <c r="P77" s="32">
        <v>8192161</v>
      </c>
      <c r="Q77" s="8" t="s">
        <v>75</v>
      </c>
    </row>
    <row r="78" spans="1:17" x14ac:dyDescent="0.2">
      <c r="A78" s="8" t="s">
        <v>128</v>
      </c>
      <c r="B78" s="32">
        <v>17461935</v>
      </c>
      <c r="C78" s="32">
        <v>8346467</v>
      </c>
      <c r="D78" s="32">
        <v>24666305</v>
      </c>
      <c r="E78" s="32">
        <v>5286648</v>
      </c>
      <c r="F78" s="32">
        <v>4961532</v>
      </c>
      <c r="G78" s="32">
        <v>7514197</v>
      </c>
      <c r="H78" s="32">
        <v>5709239</v>
      </c>
      <c r="I78" s="32">
        <v>2535639</v>
      </c>
      <c r="J78" s="32">
        <v>24465249</v>
      </c>
      <c r="K78" s="32">
        <v>3748306</v>
      </c>
      <c r="L78" s="32">
        <v>4445635</v>
      </c>
      <c r="M78" s="32">
        <v>-311540</v>
      </c>
      <c r="N78" s="32">
        <v>3519288</v>
      </c>
      <c r="O78" s="32">
        <v>1936611</v>
      </c>
      <c r="P78" s="32">
        <v>3127791</v>
      </c>
      <c r="Q78" s="8" t="s">
        <v>76</v>
      </c>
    </row>
    <row r="79" spans="1:17" x14ac:dyDescent="0.2">
      <c r="A79" s="8" t="s">
        <v>158</v>
      </c>
      <c r="B79" s="32">
        <v>25416261</v>
      </c>
      <c r="C79" s="32">
        <v>7955671</v>
      </c>
      <c r="D79" s="32">
        <v>46598682</v>
      </c>
      <c r="E79" s="32">
        <v>10075357</v>
      </c>
      <c r="F79" s="32">
        <v>7070807</v>
      </c>
      <c r="G79" s="32">
        <v>11203787</v>
      </c>
      <c r="H79" s="32">
        <v>8031885</v>
      </c>
      <c r="I79" s="32">
        <v>3267860</v>
      </c>
      <c r="J79" s="32">
        <v>47338624</v>
      </c>
      <c r="K79" s="32">
        <v>8081991</v>
      </c>
      <c r="L79" s="32">
        <v>8384354</v>
      </c>
      <c r="M79" s="32">
        <v>9159555</v>
      </c>
      <c r="N79" s="32">
        <v>7282923</v>
      </c>
      <c r="O79" s="32">
        <v>6605168</v>
      </c>
      <c r="P79" s="32">
        <v>1254255</v>
      </c>
      <c r="Q79" s="8" t="s">
        <v>88</v>
      </c>
    </row>
    <row r="80" spans="1:17" x14ac:dyDescent="0.2">
      <c r="A80" s="8" t="s">
        <v>159</v>
      </c>
      <c r="B80" s="32">
        <v>9410236</v>
      </c>
      <c r="C80" s="32">
        <v>3763554</v>
      </c>
      <c r="D80" s="32">
        <v>25472888</v>
      </c>
      <c r="E80" s="32">
        <v>5145511</v>
      </c>
      <c r="F80" s="32">
        <v>2778260</v>
      </c>
      <c r="G80" s="32">
        <v>4904355</v>
      </c>
      <c r="H80" s="32">
        <v>3739685</v>
      </c>
      <c r="I80" s="32">
        <v>1305227</v>
      </c>
      <c r="J80" s="32">
        <v>33537529</v>
      </c>
      <c r="K80" s="32">
        <v>4946006</v>
      </c>
      <c r="L80" s="32">
        <v>4711449</v>
      </c>
      <c r="M80" s="32">
        <v>8292178</v>
      </c>
      <c r="N80" s="32">
        <v>3958525</v>
      </c>
      <c r="O80" s="32">
        <v>4108769</v>
      </c>
      <c r="P80" s="32">
        <v>895837</v>
      </c>
      <c r="Q80" s="8" t="s">
        <v>78</v>
      </c>
    </row>
    <row r="81" spans="1:17" x14ac:dyDescent="0.2">
      <c r="A81" s="8" t="s">
        <v>129</v>
      </c>
      <c r="B81" s="32">
        <v>-16006025</v>
      </c>
      <c r="C81" s="32">
        <v>-4192117</v>
      </c>
      <c r="D81" s="32">
        <v>-21125794</v>
      </c>
      <c r="E81" s="32">
        <v>-4929846</v>
      </c>
      <c r="F81" s="32">
        <v>-4292547</v>
      </c>
      <c r="G81" s="32">
        <v>-6299432</v>
      </c>
      <c r="H81" s="32">
        <v>-4292200</v>
      </c>
      <c r="I81" s="32">
        <v>-1962633</v>
      </c>
      <c r="J81" s="32">
        <v>-13801095</v>
      </c>
      <c r="K81" s="32">
        <v>-3135985</v>
      </c>
      <c r="L81" s="32">
        <v>-3672905</v>
      </c>
      <c r="M81" s="32">
        <v>-867377</v>
      </c>
      <c r="N81" s="32">
        <v>-3324398</v>
      </c>
      <c r="O81" s="32">
        <v>-2496399</v>
      </c>
      <c r="P81" s="32">
        <v>-358418</v>
      </c>
      <c r="Q81" s="8" t="s">
        <v>77</v>
      </c>
    </row>
    <row r="82" spans="1:17" x14ac:dyDescent="0.2">
      <c r="A82" s="8" t="s">
        <v>130</v>
      </c>
      <c r="B82" s="32">
        <v>1455910</v>
      </c>
      <c r="C82" s="32">
        <v>4154350</v>
      </c>
      <c r="D82" s="32">
        <v>3540511</v>
      </c>
      <c r="E82" s="32">
        <v>356802</v>
      </c>
      <c r="F82" s="32">
        <v>668985</v>
      </c>
      <c r="G82" s="32">
        <v>1214765</v>
      </c>
      <c r="H82" s="32">
        <v>1417039</v>
      </c>
      <c r="I82" s="32">
        <v>573006</v>
      </c>
      <c r="J82" s="32">
        <v>10664154</v>
      </c>
      <c r="K82" s="32">
        <v>612321</v>
      </c>
      <c r="L82" s="32">
        <v>772730</v>
      </c>
      <c r="M82" s="32">
        <v>-1178917</v>
      </c>
      <c r="N82" s="32">
        <v>194890</v>
      </c>
      <c r="O82" s="32">
        <v>-559788</v>
      </c>
      <c r="P82" s="32">
        <v>2769373</v>
      </c>
      <c r="Q82" s="8" t="s">
        <v>79</v>
      </c>
    </row>
    <row r="83" spans="1:17" x14ac:dyDescent="0.2">
      <c r="A83" s="8" t="s">
        <v>131</v>
      </c>
      <c r="B83" s="32">
        <v>0</v>
      </c>
      <c r="C83" s="32">
        <v>0</v>
      </c>
      <c r="D83" s="32">
        <v>0</v>
      </c>
      <c r="E83" s="32">
        <v>0</v>
      </c>
      <c r="F83" s="32">
        <v>0</v>
      </c>
      <c r="G83" s="32">
        <v>0</v>
      </c>
      <c r="H83" s="32">
        <v>0</v>
      </c>
      <c r="I83" s="32">
        <v>0</v>
      </c>
      <c r="J83" s="32">
        <v>0</v>
      </c>
      <c r="K83" s="32">
        <v>141691</v>
      </c>
      <c r="L83" s="32">
        <v>144368</v>
      </c>
      <c r="M83" s="32">
        <v>0</v>
      </c>
      <c r="N83" s="32">
        <v>141691</v>
      </c>
      <c r="O83" s="32">
        <v>0</v>
      </c>
      <c r="P83" s="32">
        <v>100870</v>
      </c>
      <c r="Q83" s="8" t="s">
        <v>92</v>
      </c>
    </row>
    <row r="84" spans="1:17" x14ac:dyDescent="0.2">
      <c r="A84" s="8" t="s">
        <v>132</v>
      </c>
      <c r="B84" s="32">
        <v>38150</v>
      </c>
      <c r="C84" s="32">
        <v>3701184</v>
      </c>
      <c r="D84" s="32">
        <v>330729</v>
      </c>
      <c r="E84" s="32">
        <v>534544</v>
      </c>
      <c r="F84" s="32">
        <v>456258</v>
      </c>
      <c r="G84" s="32">
        <v>557240</v>
      </c>
      <c r="H84" s="32">
        <v>53351</v>
      </c>
      <c r="I84" s="32">
        <v>752387</v>
      </c>
      <c r="J84" s="32">
        <v>3446278</v>
      </c>
      <c r="K84" s="32">
        <v>0</v>
      </c>
      <c r="L84" s="32">
        <v>0</v>
      </c>
      <c r="M84" s="32">
        <v>1634778</v>
      </c>
      <c r="N84" s="32">
        <v>0</v>
      </c>
      <c r="O84" s="32">
        <v>530456</v>
      </c>
      <c r="P84" s="32">
        <v>0</v>
      </c>
      <c r="Q84" s="8" t="s">
        <v>93</v>
      </c>
    </row>
    <row r="85" spans="1:17" x14ac:dyDescent="0.2">
      <c r="A85" s="8" t="s">
        <v>133</v>
      </c>
      <c r="B85" s="32">
        <v>13640</v>
      </c>
      <c r="C85" s="32">
        <v>0</v>
      </c>
      <c r="D85" s="32">
        <v>10759</v>
      </c>
      <c r="E85" s="32">
        <v>311959</v>
      </c>
      <c r="F85" s="32">
        <v>0</v>
      </c>
      <c r="G85" s="32">
        <v>110986</v>
      </c>
      <c r="H85" s="32">
        <v>85706</v>
      </c>
      <c r="I85" s="32">
        <v>95162</v>
      </c>
      <c r="J85" s="32">
        <v>777896</v>
      </c>
      <c r="K85" s="32">
        <v>0</v>
      </c>
      <c r="L85" s="32">
        <v>0</v>
      </c>
      <c r="M85" s="32">
        <v>1447123</v>
      </c>
      <c r="N85" s="32">
        <v>71369</v>
      </c>
      <c r="O85" s="32">
        <v>164035</v>
      </c>
      <c r="P85" s="32">
        <v>0</v>
      </c>
      <c r="Q85" s="8" t="s">
        <v>94</v>
      </c>
    </row>
    <row r="86" spans="1:17" x14ac:dyDescent="0.2">
      <c r="A86" s="8" t="s">
        <v>134</v>
      </c>
      <c r="B86" s="32">
        <v>0</v>
      </c>
      <c r="C86" s="32">
        <v>8973</v>
      </c>
      <c r="D86" s="32">
        <v>0</v>
      </c>
      <c r="E86" s="32">
        <v>0</v>
      </c>
      <c r="F86" s="32">
        <v>5087</v>
      </c>
      <c r="G86" s="32">
        <v>0</v>
      </c>
      <c r="H86" s="32">
        <v>0</v>
      </c>
      <c r="I86" s="32">
        <v>0</v>
      </c>
      <c r="J86" s="32">
        <v>0</v>
      </c>
      <c r="K86" s="32">
        <v>90163</v>
      </c>
      <c r="L86" s="32">
        <v>36318</v>
      </c>
      <c r="M86" s="32">
        <v>0</v>
      </c>
      <c r="N86" s="32">
        <v>0</v>
      </c>
      <c r="O86" s="32">
        <v>0</v>
      </c>
      <c r="P86" s="32">
        <v>62747</v>
      </c>
      <c r="Q86" s="8" t="s">
        <v>95</v>
      </c>
    </row>
    <row r="87" spans="1:17" x14ac:dyDescent="0.2">
      <c r="A87" s="8" t="s">
        <v>135</v>
      </c>
      <c r="B87" s="32">
        <v>-24510</v>
      </c>
      <c r="C87" s="32">
        <v>-3710157</v>
      </c>
      <c r="D87" s="32">
        <v>-319970</v>
      </c>
      <c r="E87" s="32">
        <v>-222585</v>
      </c>
      <c r="F87" s="32">
        <v>-461345</v>
      </c>
      <c r="G87" s="32">
        <v>-446254</v>
      </c>
      <c r="H87" s="32">
        <v>32355</v>
      </c>
      <c r="I87" s="32">
        <v>-657225</v>
      </c>
      <c r="J87" s="32">
        <v>-2668382</v>
      </c>
      <c r="K87" s="32">
        <v>51528</v>
      </c>
      <c r="L87" s="32">
        <v>108050</v>
      </c>
      <c r="M87" s="32">
        <v>-187655</v>
      </c>
      <c r="N87" s="32">
        <v>213060</v>
      </c>
      <c r="O87" s="32">
        <v>-366421</v>
      </c>
      <c r="P87" s="32">
        <v>38123</v>
      </c>
      <c r="Q87" s="8" t="s">
        <v>80</v>
      </c>
    </row>
    <row r="88" spans="1:17" x14ac:dyDescent="0.2">
      <c r="A88" s="8" t="s">
        <v>136</v>
      </c>
      <c r="B88" s="32">
        <v>1431400</v>
      </c>
      <c r="C88" s="32">
        <v>444193</v>
      </c>
      <c r="D88" s="32">
        <v>3220541</v>
      </c>
      <c r="E88" s="32">
        <v>134217</v>
      </c>
      <c r="F88" s="32">
        <v>207640</v>
      </c>
      <c r="G88" s="32">
        <v>768511</v>
      </c>
      <c r="H88" s="32">
        <v>1449394</v>
      </c>
      <c r="I88" s="32">
        <v>-84219</v>
      </c>
      <c r="J88" s="32">
        <v>7995772</v>
      </c>
      <c r="K88" s="32">
        <v>663849</v>
      </c>
      <c r="L88" s="32">
        <v>880780</v>
      </c>
      <c r="M88" s="32">
        <v>-1366572</v>
      </c>
      <c r="N88" s="32">
        <v>407950</v>
      </c>
      <c r="O88" s="32">
        <v>-926209</v>
      </c>
      <c r="P88" s="32">
        <v>2807496</v>
      </c>
      <c r="Q88" s="8" t="s">
        <v>96</v>
      </c>
    </row>
    <row r="89" spans="1:17" x14ac:dyDescent="0.2">
      <c r="A89" s="8" t="s">
        <v>137</v>
      </c>
      <c r="B89" s="32">
        <v>1408543</v>
      </c>
      <c r="C89" s="32">
        <v>1046922</v>
      </c>
      <c r="D89" s="32">
        <v>1040271</v>
      </c>
      <c r="E89" s="32">
        <v>735086</v>
      </c>
      <c r="F89" s="32">
        <v>1098174</v>
      </c>
      <c r="G89" s="32">
        <v>1366788</v>
      </c>
      <c r="H89" s="32">
        <v>984018</v>
      </c>
      <c r="I89" s="32">
        <v>487870</v>
      </c>
      <c r="J89" s="32">
        <v>4331926</v>
      </c>
      <c r="K89" s="32">
        <v>381391</v>
      </c>
      <c r="L89" s="32">
        <v>1004451</v>
      </c>
      <c r="M89" s="32">
        <v>286703</v>
      </c>
      <c r="N89" s="32">
        <v>381391</v>
      </c>
      <c r="O89" s="32">
        <v>510565</v>
      </c>
      <c r="P89" s="32">
        <v>48723</v>
      </c>
      <c r="Q89" s="8" t="s">
        <v>81</v>
      </c>
    </row>
    <row r="90" spans="1:17" x14ac:dyDescent="0.2">
      <c r="A90" s="8" t="s">
        <v>152</v>
      </c>
      <c r="B90" s="32">
        <v>0</v>
      </c>
      <c r="C90" s="32">
        <v>0</v>
      </c>
      <c r="D90" s="32">
        <v>0</v>
      </c>
      <c r="E90" s="32">
        <v>0</v>
      </c>
      <c r="F90" s="32">
        <v>0</v>
      </c>
      <c r="G90" s="32">
        <v>0</v>
      </c>
      <c r="H90" s="32">
        <v>0</v>
      </c>
      <c r="I90" s="32">
        <v>0</v>
      </c>
      <c r="J90" s="32">
        <v>0</v>
      </c>
      <c r="K90" s="32">
        <v>971298</v>
      </c>
      <c r="L90" s="32">
        <v>0</v>
      </c>
      <c r="M90" s="32">
        <v>0</v>
      </c>
      <c r="N90" s="32">
        <v>0</v>
      </c>
      <c r="O90" s="32">
        <v>0</v>
      </c>
      <c r="P90" s="32">
        <v>0</v>
      </c>
      <c r="Q90" s="8" t="s">
        <v>270</v>
      </c>
    </row>
    <row r="91" spans="1:17" x14ac:dyDescent="0.2">
      <c r="A91" s="8" t="s">
        <v>138</v>
      </c>
      <c r="B91" s="32">
        <v>638033</v>
      </c>
      <c r="C91" s="32">
        <v>22505</v>
      </c>
      <c r="D91" s="32">
        <v>870770</v>
      </c>
      <c r="E91" s="32">
        <v>461689</v>
      </c>
      <c r="F91" s="32">
        <v>144424</v>
      </c>
      <c r="G91" s="32">
        <v>154032</v>
      </c>
      <c r="H91" s="32">
        <v>513417</v>
      </c>
      <c r="I91" s="32">
        <v>103946</v>
      </c>
      <c r="J91" s="32">
        <v>-419562</v>
      </c>
      <c r="K91" s="32">
        <v>-74882</v>
      </c>
      <c r="L91" s="32">
        <v>290339</v>
      </c>
      <c r="M91" s="32">
        <v>118005</v>
      </c>
      <c r="N91" s="32">
        <v>-80050</v>
      </c>
      <c r="O91" s="32">
        <v>0</v>
      </c>
      <c r="P91" s="32">
        <v>33167</v>
      </c>
      <c r="Q91" s="8" t="s">
        <v>82</v>
      </c>
    </row>
    <row r="92" spans="1:17" ht="13.5" customHeight="1" x14ac:dyDescent="0.2">
      <c r="A92" s="40" t="s">
        <v>301</v>
      </c>
      <c r="B92" s="32">
        <v>0</v>
      </c>
      <c r="C92" s="32">
        <v>0</v>
      </c>
      <c r="D92" s="32">
        <v>0</v>
      </c>
      <c r="E92" s="32">
        <v>0</v>
      </c>
      <c r="F92" s="32">
        <v>0</v>
      </c>
      <c r="G92" s="32">
        <v>0</v>
      </c>
      <c r="H92" s="32">
        <v>0</v>
      </c>
      <c r="I92" s="32">
        <v>0</v>
      </c>
      <c r="J92" s="32">
        <v>0</v>
      </c>
      <c r="K92" s="32">
        <v>0</v>
      </c>
      <c r="L92" s="32">
        <v>0</v>
      </c>
      <c r="M92" s="32">
        <v>0</v>
      </c>
      <c r="N92" s="32">
        <v>0</v>
      </c>
      <c r="O92" s="32">
        <v>12006</v>
      </c>
      <c r="P92" s="32">
        <v>0</v>
      </c>
      <c r="Q92" s="40" t="s">
        <v>120</v>
      </c>
    </row>
    <row r="93" spans="1:17" x14ac:dyDescent="0.2">
      <c r="A93" s="40" t="s">
        <v>168</v>
      </c>
      <c r="B93" s="32">
        <v>0</v>
      </c>
      <c r="C93" s="32">
        <v>0</v>
      </c>
      <c r="D93" s="32">
        <v>0</v>
      </c>
      <c r="E93" s="32">
        <v>0</v>
      </c>
      <c r="F93" s="32">
        <v>0</v>
      </c>
      <c r="G93" s="32">
        <v>0</v>
      </c>
      <c r="H93" s="32">
        <v>0</v>
      </c>
      <c r="I93" s="32">
        <v>0</v>
      </c>
      <c r="J93" s="32">
        <v>0</v>
      </c>
      <c r="K93" s="32">
        <v>0</v>
      </c>
      <c r="L93" s="32">
        <v>0</v>
      </c>
      <c r="M93" s="32">
        <v>9150</v>
      </c>
      <c r="N93" s="32">
        <v>0</v>
      </c>
      <c r="O93" s="32">
        <v>0</v>
      </c>
      <c r="P93" s="32">
        <v>0</v>
      </c>
      <c r="Q93" s="40" t="s">
        <v>118</v>
      </c>
    </row>
    <row r="94" spans="1:17" x14ac:dyDescent="0.2">
      <c r="A94" s="40" t="s">
        <v>289</v>
      </c>
      <c r="B94" s="32">
        <v>0</v>
      </c>
      <c r="C94" s="32">
        <v>0</v>
      </c>
      <c r="D94" s="32">
        <v>0</v>
      </c>
      <c r="E94" s="32">
        <v>0</v>
      </c>
      <c r="F94" s="32">
        <v>0</v>
      </c>
      <c r="G94" s="32">
        <v>0</v>
      </c>
      <c r="H94" s="32">
        <v>0</v>
      </c>
      <c r="I94" s="32">
        <v>0</v>
      </c>
      <c r="J94" s="32">
        <v>0</v>
      </c>
      <c r="K94" s="32">
        <v>0</v>
      </c>
      <c r="L94" s="32">
        <v>0</v>
      </c>
      <c r="M94" s="32">
        <v>0</v>
      </c>
      <c r="N94" s="32">
        <v>0</v>
      </c>
      <c r="O94" s="32">
        <v>1066</v>
      </c>
      <c r="P94" s="32">
        <v>0</v>
      </c>
      <c r="Q94" s="40" t="s">
        <v>121</v>
      </c>
    </row>
    <row r="95" spans="1:17" x14ac:dyDescent="0.2">
      <c r="A95" s="40" t="s">
        <v>139</v>
      </c>
      <c r="B95" s="32">
        <v>94671</v>
      </c>
      <c r="C95" s="32">
        <v>5917173</v>
      </c>
      <c r="D95" s="32">
        <v>697221</v>
      </c>
      <c r="E95" s="32">
        <v>36599</v>
      </c>
      <c r="F95" s="32">
        <v>91409</v>
      </c>
      <c r="G95" s="32">
        <v>282261</v>
      </c>
      <c r="H95" s="32">
        <v>53263</v>
      </c>
      <c r="I95" s="32">
        <v>9217</v>
      </c>
      <c r="J95" s="32">
        <v>0</v>
      </c>
      <c r="K95" s="32">
        <v>25948</v>
      </c>
      <c r="L95" s="32">
        <v>3495</v>
      </c>
      <c r="M95" s="32">
        <v>514595</v>
      </c>
      <c r="N95" s="32">
        <v>31116</v>
      </c>
      <c r="O95" s="32">
        <v>899232</v>
      </c>
      <c r="P95" s="32">
        <v>279321</v>
      </c>
      <c r="Q95" s="40" t="s">
        <v>83</v>
      </c>
    </row>
    <row r="96" spans="1:17" x14ac:dyDescent="0.2">
      <c r="A96" s="40" t="s">
        <v>140</v>
      </c>
      <c r="B96" s="32">
        <v>2141247</v>
      </c>
      <c r="C96" s="32">
        <v>6986600</v>
      </c>
      <c r="D96" s="32">
        <v>2608262</v>
      </c>
      <c r="E96" s="32">
        <v>1233374</v>
      </c>
      <c r="F96" s="32">
        <v>1334007</v>
      </c>
      <c r="G96" s="32">
        <v>1803081</v>
      </c>
      <c r="H96" s="32">
        <v>1550698</v>
      </c>
      <c r="I96" s="32">
        <v>601033</v>
      </c>
      <c r="J96" s="32">
        <v>3912364</v>
      </c>
      <c r="K96" s="32">
        <v>1303755</v>
      </c>
      <c r="L96" s="32">
        <v>1298285</v>
      </c>
      <c r="M96" s="32">
        <v>928453</v>
      </c>
      <c r="N96" s="32">
        <v>332457</v>
      </c>
      <c r="O96" s="32">
        <v>1422869</v>
      </c>
      <c r="P96" s="32">
        <v>361211</v>
      </c>
      <c r="Q96" s="40" t="s">
        <v>97</v>
      </c>
    </row>
    <row r="97" spans="1:17" x14ac:dyDescent="0.2">
      <c r="A97" s="40" t="s">
        <v>141</v>
      </c>
      <c r="B97" s="32">
        <v>3572647</v>
      </c>
      <c r="C97" s="32">
        <v>7430793</v>
      </c>
      <c r="D97" s="32">
        <v>5828803</v>
      </c>
      <c r="E97" s="32">
        <v>1367591</v>
      </c>
      <c r="F97" s="32">
        <v>1541647</v>
      </c>
      <c r="G97" s="32">
        <v>2571592</v>
      </c>
      <c r="H97" s="32">
        <v>3000092</v>
      </c>
      <c r="I97" s="32">
        <v>516814</v>
      </c>
      <c r="J97" s="32">
        <v>11908136</v>
      </c>
      <c r="K97" s="32">
        <v>1967604</v>
      </c>
      <c r="L97" s="32">
        <v>2179065</v>
      </c>
      <c r="M97" s="32">
        <v>-438119</v>
      </c>
      <c r="N97" s="32">
        <v>740407</v>
      </c>
      <c r="O97" s="32">
        <v>496660</v>
      </c>
      <c r="P97" s="32">
        <v>3168707</v>
      </c>
      <c r="Q97" s="40" t="s">
        <v>98</v>
      </c>
    </row>
    <row r="98" spans="1:17" x14ac:dyDescent="0.2">
      <c r="A98" s="40" t="s">
        <v>290</v>
      </c>
      <c r="B98" s="32">
        <v>674040</v>
      </c>
      <c r="C98" s="32">
        <v>0</v>
      </c>
      <c r="D98" s="32">
        <v>0</v>
      </c>
      <c r="E98" s="32">
        <v>0</v>
      </c>
      <c r="F98" s="32">
        <v>0</v>
      </c>
      <c r="G98" s="32">
        <v>0</v>
      </c>
      <c r="H98" s="32">
        <v>0</v>
      </c>
      <c r="I98" s="32">
        <v>0</v>
      </c>
      <c r="J98" s="32">
        <v>0</v>
      </c>
      <c r="K98" s="32">
        <v>0</v>
      </c>
      <c r="L98" s="32">
        <v>0</v>
      </c>
      <c r="M98" s="32">
        <v>0</v>
      </c>
      <c r="N98" s="32">
        <v>0</v>
      </c>
      <c r="O98" s="32">
        <v>0</v>
      </c>
      <c r="P98" s="32">
        <v>1095712</v>
      </c>
      <c r="Q98" s="40" t="s">
        <v>292</v>
      </c>
    </row>
    <row r="99" spans="1:17" x14ac:dyDescent="0.2">
      <c r="A99" s="40" t="s">
        <v>291</v>
      </c>
      <c r="B99" s="32">
        <v>0</v>
      </c>
      <c r="C99" s="32">
        <v>0</v>
      </c>
      <c r="D99" s="32">
        <v>0</v>
      </c>
      <c r="E99" s="32">
        <v>0</v>
      </c>
      <c r="F99" s="32">
        <v>0</v>
      </c>
      <c r="G99" s="32">
        <v>0</v>
      </c>
      <c r="H99" s="32">
        <v>0</v>
      </c>
      <c r="I99" s="32">
        <v>0</v>
      </c>
      <c r="J99" s="32">
        <v>0</v>
      </c>
      <c r="K99" s="32">
        <v>817341</v>
      </c>
      <c r="L99" s="32">
        <v>0</v>
      </c>
      <c r="M99" s="32">
        <v>0</v>
      </c>
      <c r="N99" s="32">
        <v>817341</v>
      </c>
      <c r="O99" s="32">
        <v>0</v>
      </c>
      <c r="P99" s="32">
        <v>0</v>
      </c>
      <c r="Q99" s="40" t="s">
        <v>293</v>
      </c>
    </row>
    <row r="100" spans="1:17" x14ac:dyDescent="0.2">
      <c r="A100" s="40" t="s">
        <v>295</v>
      </c>
      <c r="B100" s="32">
        <v>262475</v>
      </c>
      <c r="C100" s="32">
        <v>0</v>
      </c>
      <c r="D100" s="32">
        <v>2139731</v>
      </c>
      <c r="E100" s="32">
        <v>0</v>
      </c>
      <c r="F100" s="32">
        <v>0</v>
      </c>
      <c r="G100" s="32">
        <v>0</v>
      </c>
      <c r="H100" s="32">
        <v>0</v>
      </c>
      <c r="I100" s="32">
        <v>0</v>
      </c>
      <c r="J100" s="32">
        <v>0</v>
      </c>
      <c r="K100" s="32">
        <v>0</v>
      </c>
      <c r="L100" s="32">
        <v>0</v>
      </c>
      <c r="M100" s="32">
        <v>0</v>
      </c>
      <c r="N100" s="32">
        <v>0</v>
      </c>
      <c r="O100" s="32">
        <v>0</v>
      </c>
      <c r="P100" s="32">
        <v>740873</v>
      </c>
      <c r="Q100" s="40" t="s">
        <v>294</v>
      </c>
    </row>
    <row r="101" spans="1:17" x14ac:dyDescent="0.2">
      <c r="A101" s="40" t="s">
        <v>160</v>
      </c>
      <c r="B101" s="32">
        <v>0</v>
      </c>
      <c r="C101" s="32">
        <v>567450</v>
      </c>
      <c r="D101" s="32">
        <v>0</v>
      </c>
      <c r="E101" s="32">
        <v>201729</v>
      </c>
      <c r="F101" s="32">
        <v>199707</v>
      </c>
      <c r="G101" s="32">
        <v>0</v>
      </c>
      <c r="H101" s="32">
        <v>0</v>
      </c>
      <c r="I101" s="32">
        <v>0</v>
      </c>
      <c r="J101" s="32">
        <v>1922005</v>
      </c>
      <c r="K101" s="32">
        <v>205137</v>
      </c>
      <c r="L101" s="32">
        <v>0</v>
      </c>
      <c r="M101" s="32">
        <v>401887</v>
      </c>
      <c r="N101" s="32">
        <v>685806</v>
      </c>
      <c r="O101" s="32">
        <v>223515</v>
      </c>
      <c r="P101" s="32">
        <v>0</v>
      </c>
      <c r="Q101" s="40" t="s">
        <v>111</v>
      </c>
    </row>
    <row r="102" spans="1:17" x14ac:dyDescent="0.2">
      <c r="A102" s="40" t="s">
        <v>296</v>
      </c>
      <c r="B102" s="32">
        <v>239419</v>
      </c>
      <c r="C102" s="32">
        <v>0</v>
      </c>
      <c r="D102" s="32">
        <v>0</v>
      </c>
      <c r="E102" s="32">
        <v>0</v>
      </c>
      <c r="F102" s="32">
        <v>215694</v>
      </c>
      <c r="G102" s="32">
        <v>0</v>
      </c>
      <c r="H102" s="32">
        <v>0</v>
      </c>
      <c r="I102" s="32">
        <v>0</v>
      </c>
      <c r="J102" s="32">
        <v>0</v>
      </c>
      <c r="K102" s="32">
        <v>-127988</v>
      </c>
      <c r="L102" s="32">
        <v>0</v>
      </c>
      <c r="M102" s="32">
        <v>0</v>
      </c>
      <c r="N102" s="32">
        <v>205137</v>
      </c>
      <c r="O102" s="32">
        <v>0</v>
      </c>
      <c r="P102" s="32">
        <v>97245</v>
      </c>
      <c r="Q102" s="40" t="s">
        <v>297</v>
      </c>
    </row>
    <row r="103" spans="1:17" x14ac:dyDescent="0.2">
      <c r="A103" s="40" t="s">
        <v>161</v>
      </c>
      <c r="B103" s="32">
        <v>0</v>
      </c>
      <c r="C103" s="32">
        <v>240442</v>
      </c>
      <c r="D103" s="32">
        <v>0</v>
      </c>
      <c r="E103" s="32">
        <v>0</v>
      </c>
      <c r="F103" s="32">
        <v>0</v>
      </c>
      <c r="G103" s="32">
        <v>0</v>
      </c>
      <c r="H103" s="32">
        <v>0</v>
      </c>
      <c r="I103" s="32">
        <v>0</v>
      </c>
      <c r="J103" s="32">
        <v>83533</v>
      </c>
      <c r="K103" s="32">
        <v>0</v>
      </c>
      <c r="L103" s="32">
        <v>0</v>
      </c>
      <c r="M103" s="32">
        <v>24435</v>
      </c>
      <c r="N103" s="32">
        <v>0</v>
      </c>
      <c r="O103" s="32">
        <v>0</v>
      </c>
      <c r="P103" s="32">
        <v>0</v>
      </c>
      <c r="Q103" s="40" t="s">
        <v>112</v>
      </c>
    </row>
    <row r="104" spans="1:17" x14ac:dyDescent="0.2">
      <c r="A104" s="40" t="s">
        <v>170</v>
      </c>
      <c r="B104" s="32">
        <v>361795</v>
      </c>
      <c r="C104" s="32">
        <v>0</v>
      </c>
      <c r="D104" s="32">
        <v>0</v>
      </c>
      <c r="E104" s="32">
        <v>0</v>
      </c>
      <c r="F104" s="32">
        <v>0</v>
      </c>
      <c r="G104" s="32">
        <v>0</v>
      </c>
      <c r="H104" s="32">
        <v>0</v>
      </c>
      <c r="I104" s="32">
        <v>0</v>
      </c>
      <c r="J104" s="32">
        <v>0</v>
      </c>
      <c r="K104" s="32">
        <v>0</v>
      </c>
      <c r="L104" s="32">
        <v>0</v>
      </c>
      <c r="M104" s="32">
        <v>13722</v>
      </c>
      <c r="N104" s="32">
        <v>0</v>
      </c>
      <c r="O104" s="32">
        <v>0</v>
      </c>
      <c r="P104" s="32">
        <v>0</v>
      </c>
      <c r="Q104" s="40" t="s">
        <v>84</v>
      </c>
    </row>
    <row r="105" spans="1:17" x14ac:dyDescent="0.2">
      <c r="A105" s="40" t="s">
        <v>287</v>
      </c>
      <c r="B105" s="32">
        <v>0</v>
      </c>
      <c r="C105" s="32">
        <v>0</v>
      </c>
      <c r="D105" s="32">
        <v>0</v>
      </c>
      <c r="E105" s="32">
        <v>0</v>
      </c>
      <c r="F105" s="32">
        <v>0</v>
      </c>
      <c r="G105" s="32">
        <v>0</v>
      </c>
      <c r="H105" s="32">
        <v>0</v>
      </c>
      <c r="I105" s="32">
        <v>0</v>
      </c>
      <c r="J105" s="32">
        <v>0</v>
      </c>
      <c r="K105" s="32">
        <v>0</v>
      </c>
      <c r="L105" s="32">
        <v>0</v>
      </c>
      <c r="M105" s="32">
        <v>0</v>
      </c>
      <c r="N105" s="32">
        <v>0</v>
      </c>
      <c r="O105" s="32">
        <v>0</v>
      </c>
      <c r="P105" s="32">
        <v>0</v>
      </c>
      <c r="Q105" s="40" t="s">
        <v>286</v>
      </c>
    </row>
    <row r="106" spans="1:17" x14ac:dyDescent="0.2">
      <c r="A106" s="40" t="s">
        <v>142</v>
      </c>
      <c r="B106" s="32">
        <v>88739</v>
      </c>
      <c r="C106" s="32">
        <v>0</v>
      </c>
      <c r="D106" s="32">
        <v>0</v>
      </c>
      <c r="E106" s="32">
        <v>4391</v>
      </c>
      <c r="F106" s="32">
        <v>100000</v>
      </c>
      <c r="G106" s="32">
        <v>0</v>
      </c>
      <c r="H106" s="32">
        <v>27000</v>
      </c>
      <c r="I106" s="32">
        <v>0</v>
      </c>
      <c r="J106" s="32">
        <v>0</v>
      </c>
      <c r="K106" s="32">
        <v>0</v>
      </c>
      <c r="L106" s="32">
        <v>185000</v>
      </c>
      <c r="M106" s="32">
        <v>-200</v>
      </c>
      <c r="N106" s="32">
        <v>-127988</v>
      </c>
      <c r="O106" s="32">
        <v>0</v>
      </c>
      <c r="P106" s="32">
        <v>0</v>
      </c>
      <c r="Q106" s="40" t="s">
        <v>85</v>
      </c>
    </row>
    <row r="107" spans="1:17" x14ac:dyDescent="0.2">
      <c r="A107" s="40" t="s">
        <v>164</v>
      </c>
      <c r="B107" s="32">
        <v>0</v>
      </c>
      <c r="C107" s="32">
        <v>0</v>
      </c>
      <c r="D107" s="32">
        <v>0</v>
      </c>
      <c r="E107" s="32">
        <v>0</v>
      </c>
      <c r="F107" s="32">
        <v>0</v>
      </c>
      <c r="G107" s="32">
        <v>0</v>
      </c>
      <c r="H107" s="32">
        <v>0</v>
      </c>
      <c r="I107" s="32">
        <v>0</v>
      </c>
      <c r="J107" s="32">
        <v>0</v>
      </c>
      <c r="K107" s="32">
        <v>685806</v>
      </c>
      <c r="L107" s="32">
        <v>0</v>
      </c>
      <c r="M107" s="32">
        <v>0</v>
      </c>
      <c r="N107" s="32">
        <v>0</v>
      </c>
      <c r="O107" s="32">
        <v>0</v>
      </c>
      <c r="P107" s="32">
        <v>0</v>
      </c>
      <c r="Q107" s="40" t="s">
        <v>114</v>
      </c>
    </row>
    <row r="108" spans="1:17" x14ac:dyDescent="0.2">
      <c r="A108" s="40" t="s">
        <v>298</v>
      </c>
      <c r="B108" s="32">
        <v>0</v>
      </c>
      <c r="C108" s="32">
        <v>0</v>
      </c>
      <c r="D108" s="32">
        <v>707871</v>
      </c>
      <c r="E108" s="32">
        <v>0</v>
      </c>
      <c r="F108" s="32">
        <v>0</v>
      </c>
      <c r="G108" s="32">
        <v>0</v>
      </c>
      <c r="H108" s="32">
        <v>0</v>
      </c>
      <c r="I108" s="32">
        <v>0</v>
      </c>
      <c r="J108" s="32">
        <v>0</v>
      </c>
      <c r="K108" s="32">
        <v>0</v>
      </c>
      <c r="L108" s="32">
        <v>0</v>
      </c>
      <c r="M108" s="32">
        <v>0</v>
      </c>
      <c r="N108" s="32">
        <v>0</v>
      </c>
      <c r="O108" s="32">
        <v>0</v>
      </c>
      <c r="P108" s="32">
        <v>0</v>
      </c>
      <c r="Q108" s="40" t="s">
        <v>90</v>
      </c>
    </row>
    <row r="109" spans="1:17" x14ac:dyDescent="0.2">
      <c r="A109" s="40" t="s">
        <v>299</v>
      </c>
      <c r="B109" s="32">
        <v>0</v>
      </c>
      <c r="C109" s="32">
        <v>0</v>
      </c>
      <c r="D109" s="32">
        <v>0</v>
      </c>
      <c r="E109" s="32">
        <v>36998</v>
      </c>
      <c r="F109" s="32">
        <v>0</v>
      </c>
      <c r="G109" s="32">
        <v>0</v>
      </c>
      <c r="H109" s="32">
        <v>0</v>
      </c>
      <c r="I109" s="32">
        <v>0</v>
      </c>
      <c r="J109" s="32">
        <v>0</v>
      </c>
      <c r="K109" s="32">
        <v>0</v>
      </c>
      <c r="L109" s="32">
        <v>0</v>
      </c>
      <c r="M109" s="32">
        <v>0</v>
      </c>
      <c r="N109" s="32">
        <v>0</v>
      </c>
      <c r="O109" s="32">
        <v>0</v>
      </c>
      <c r="P109" s="32">
        <v>0</v>
      </c>
      <c r="Q109" s="40" t="s">
        <v>91</v>
      </c>
    </row>
    <row r="110" spans="1:17" x14ac:dyDescent="0.2">
      <c r="A110" s="40" t="s">
        <v>146</v>
      </c>
      <c r="B110" s="32">
        <v>0</v>
      </c>
      <c r="C110" s="32">
        <v>0</v>
      </c>
      <c r="D110" s="32">
        <v>0</v>
      </c>
      <c r="E110" s="32">
        <v>0</v>
      </c>
      <c r="F110" s="32">
        <v>0</v>
      </c>
      <c r="G110" s="32">
        <v>36929</v>
      </c>
      <c r="H110" s="32">
        <v>0</v>
      </c>
      <c r="I110" s="32">
        <v>0</v>
      </c>
      <c r="J110" s="32">
        <v>0</v>
      </c>
      <c r="K110" s="32">
        <v>0</v>
      </c>
      <c r="L110" s="32">
        <v>0</v>
      </c>
      <c r="M110" s="32">
        <v>0</v>
      </c>
      <c r="N110" s="32">
        <v>0</v>
      </c>
      <c r="O110" s="32">
        <v>0</v>
      </c>
      <c r="P110" s="32">
        <v>0</v>
      </c>
      <c r="Q110" s="40" t="s">
        <v>101</v>
      </c>
    </row>
    <row r="111" spans="1:17" x14ac:dyDescent="0.2">
      <c r="A111" s="40" t="s">
        <v>147</v>
      </c>
      <c r="B111" s="32">
        <v>0</v>
      </c>
      <c r="C111" s="32">
        <v>0</v>
      </c>
      <c r="D111" s="32">
        <v>0</v>
      </c>
      <c r="E111" s="32">
        <v>0</v>
      </c>
      <c r="F111" s="32">
        <v>0</v>
      </c>
      <c r="G111" s="32">
        <v>-569</v>
      </c>
      <c r="H111" s="32">
        <v>0</v>
      </c>
      <c r="I111" s="32">
        <v>0</v>
      </c>
      <c r="J111" s="32">
        <v>0</v>
      </c>
      <c r="K111" s="32">
        <v>0</v>
      </c>
      <c r="L111" s="32">
        <v>0</v>
      </c>
      <c r="M111" s="32">
        <v>0</v>
      </c>
      <c r="N111" s="32">
        <v>0</v>
      </c>
      <c r="O111" s="32">
        <v>0</v>
      </c>
      <c r="P111" s="32">
        <v>0</v>
      </c>
      <c r="Q111" s="40" t="s">
        <v>102</v>
      </c>
    </row>
    <row r="112" spans="1:17" x14ac:dyDescent="0.2">
      <c r="A112" s="40" t="s">
        <v>148</v>
      </c>
      <c r="B112" s="32">
        <v>0</v>
      </c>
      <c r="C112" s="32">
        <v>0</v>
      </c>
      <c r="D112" s="32">
        <v>0</v>
      </c>
      <c r="E112" s="32">
        <v>0</v>
      </c>
      <c r="F112" s="32">
        <v>0</v>
      </c>
      <c r="G112" s="32">
        <v>-2677</v>
      </c>
      <c r="H112" s="32">
        <v>0</v>
      </c>
      <c r="I112" s="32">
        <v>0</v>
      </c>
      <c r="J112" s="32">
        <v>0</v>
      </c>
      <c r="K112" s="32">
        <v>0</v>
      </c>
      <c r="L112" s="32">
        <v>0</v>
      </c>
      <c r="M112" s="32">
        <v>0</v>
      </c>
      <c r="N112" s="32">
        <v>0</v>
      </c>
      <c r="O112" s="32">
        <v>0</v>
      </c>
      <c r="P112" s="32">
        <v>0</v>
      </c>
      <c r="Q112" s="40" t="s">
        <v>103</v>
      </c>
    </row>
    <row r="113" spans="1:17" x14ac:dyDescent="0.2">
      <c r="A113" s="40" t="s">
        <v>149</v>
      </c>
      <c r="B113" s="32">
        <v>0</v>
      </c>
      <c r="C113" s="32">
        <v>0</v>
      </c>
      <c r="D113" s="32">
        <v>0</v>
      </c>
      <c r="E113" s="32">
        <v>0</v>
      </c>
      <c r="F113" s="32">
        <v>0</v>
      </c>
      <c r="G113" s="32">
        <v>2839</v>
      </c>
      <c r="H113" s="32">
        <v>0</v>
      </c>
      <c r="I113" s="32">
        <v>0</v>
      </c>
      <c r="J113" s="32">
        <v>200000</v>
      </c>
      <c r="K113" s="32">
        <v>0</v>
      </c>
      <c r="L113" s="32">
        <v>0</v>
      </c>
      <c r="M113" s="32">
        <v>0</v>
      </c>
      <c r="N113" s="32">
        <v>0</v>
      </c>
      <c r="O113" s="32">
        <v>0</v>
      </c>
      <c r="P113" s="32">
        <v>413999</v>
      </c>
      <c r="Q113" s="8" t="s">
        <v>104</v>
      </c>
    </row>
    <row r="114" spans="1:17" x14ac:dyDescent="0.2">
      <c r="A114" s="8" t="s">
        <v>150</v>
      </c>
      <c r="B114" s="32">
        <v>0</v>
      </c>
      <c r="C114" s="32">
        <v>0</v>
      </c>
      <c r="D114" s="32">
        <v>0</v>
      </c>
      <c r="E114" s="32">
        <v>0</v>
      </c>
      <c r="F114" s="32">
        <v>0</v>
      </c>
      <c r="G114" s="32">
        <v>0</v>
      </c>
      <c r="H114" s="32">
        <v>0</v>
      </c>
      <c r="I114" s="32">
        <v>0</v>
      </c>
      <c r="J114" s="32">
        <v>0</v>
      </c>
      <c r="K114" s="32">
        <v>0</v>
      </c>
      <c r="L114" s="32">
        <v>0</v>
      </c>
      <c r="M114" s="32">
        <v>0</v>
      </c>
      <c r="N114" s="32">
        <v>0</v>
      </c>
      <c r="O114" s="32">
        <v>0</v>
      </c>
      <c r="P114" s="32">
        <v>0</v>
      </c>
      <c r="Q114" s="8" t="s">
        <v>105</v>
      </c>
    </row>
    <row r="115" spans="1:17" x14ac:dyDescent="0.2">
      <c r="A115" s="8" t="s">
        <v>153</v>
      </c>
      <c r="B115" s="32">
        <v>0</v>
      </c>
      <c r="C115" s="32">
        <v>0</v>
      </c>
      <c r="D115" s="32">
        <v>0</v>
      </c>
      <c r="E115" s="32">
        <v>0</v>
      </c>
      <c r="F115" s="32">
        <v>0</v>
      </c>
      <c r="G115" s="32">
        <v>0</v>
      </c>
      <c r="H115" s="32">
        <v>0</v>
      </c>
      <c r="I115" s="32">
        <v>646928</v>
      </c>
      <c r="J115" s="32">
        <v>0</v>
      </c>
      <c r="K115" s="32">
        <v>0</v>
      </c>
      <c r="L115" s="32">
        <v>0</v>
      </c>
      <c r="M115" s="32">
        <v>0</v>
      </c>
      <c r="N115" s="32">
        <v>0</v>
      </c>
      <c r="O115" s="32">
        <v>0</v>
      </c>
      <c r="P115" s="32">
        <v>0</v>
      </c>
      <c r="Q115" s="8" t="s">
        <v>107</v>
      </c>
    </row>
    <row r="116" spans="1:17" x14ac:dyDescent="0.2">
      <c r="A116" s="8" t="s">
        <v>162</v>
      </c>
      <c r="B116" s="32">
        <v>0</v>
      </c>
      <c r="C116" s="32">
        <v>0</v>
      </c>
      <c r="D116" s="32">
        <v>0</v>
      </c>
      <c r="E116" s="32">
        <v>0</v>
      </c>
      <c r="F116" s="32">
        <v>0</v>
      </c>
      <c r="G116" s="32">
        <v>0</v>
      </c>
      <c r="H116" s="32">
        <v>0</v>
      </c>
      <c r="I116" s="32">
        <v>0</v>
      </c>
      <c r="J116" s="32">
        <v>-24237</v>
      </c>
      <c r="K116" s="32">
        <v>0</v>
      </c>
      <c r="L116" s="32">
        <v>0</v>
      </c>
      <c r="M116" s="32">
        <v>0</v>
      </c>
      <c r="N116" s="32">
        <v>0</v>
      </c>
      <c r="O116" s="32">
        <v>0</v>
      </c>
      <c r="P116" s="32">
        <v>0</v>
      </c>
      <c r="Q116" s="8" t="s">
        <v>113</v>
      </c>
    </row>
    <row r="117" spans="1:17" x14ac:dyDescent="0.2">
      <c r="A117" s="8" t="s">
        <v>143</v>
      </c>
      <c r="B117" s="32">
        <v>169844</v>
      </c>
      <c r="C117" s="32">
        <v>33575</v>
      </c>
      <c r="D117" s="32">
        <v>84466</v>
      </c>
      <c r="E117" s="32">
        <v>0</v>
      </c>
      <c r="F117" s="32">
        <v>64281</v>
      </c>
      <c r="G117" s="32">
        <v>611200</v>
      </c>
      <c r="H117" s="32">
        <v>574700</v>
      </c>
      <c r="I117" s="32">
        <v>0</v>
      </c>
      <c r="J117" s="32">
        <v>0</v>
      </c>
      <c r="K117" s="32">
        <v>9041</v>
      </c>
      <c r="L117" s="32">
        <v>238205</v>
      </c>
      <c r="M117" s="32">
        <v>20072</v>
      </c>
      <c r="N117" s="32">
        <v>9041</v>
      </c>
      <c r="O117" s="32">
        <v>0</v>
      </c>
      <c r="P117" s="32">
        <v>0</v>
      </c>
      <c r="Q117" s="40" t="s">
        <v>86</v>
      </c>
    </row>
    <row r="118" spans="1:17" x14ac:dyDescent="0.2">
      <c r="A118" s="8" t="s">
        <v>144</v>
      </c>
      <c r="B118" s="32">
        <v>1796312</v>
      </c>
      <c r="C118" s="32">
        <v>841467</v>
      </c>
      <c r="D118" s="32">
        <v>2932068</v>
      </c>
      <c r="E118" s="32">
        <v>243118</v>
      </c>
      <c r="F118" s="32">
        <v>579682</v>
      </c>
      <c r="G118" s="32">
        <v>647722</v>
      </c>
      <c r="H118" s="32">
        <v>601700</v>
      </c>
      <c r="I118" s="32">
        <v>646928</v>
      </c>
      <c r="J118" s="32">
        <v>2181301</v>
      </c>
      <c r="K118" s="32">
        <v>1589337</v>
      </c>
      <c r="L118" s="32">
        <v>423205</v>
      </c>
      <c r="M118" s="32">
        <v>459916</v>
      </c>
      <c r="N118" s="32">
        <v>1589337</v>
      </c>
      <c r="O118" s="32">
        <v>223515</v>
      </c>
      <c r="P118" s="32">
        <v>2347829</v>
      </c>
      <c r="Q118" s="40" t="s">
        <v>87</v>
      </c>
    </row>
    <row r="119" spans="1:17" x14ac:dyDescent="0.2">
      <c r="A119" s="8" t="s">
        <v>283</v>
      </c>
      <c r="B119" s="32">
        <v>1776335</v>
      </c>
      <c r="C119" s="32">
        <v>6589326</v>
      </c>
      <c r="D119" s="32">
        <v>2896735</v>
      </c>
      <c r="E119" s="32">
        <v>1124473</v>
      </c>
      <c r="F119" s="32">
        <v>961965</v>
      </c>
      <c r="G119" s="32">
        <v>1923870</v>
      </c>
      <c r="H119" s="32">
        <v>2398392</v>
      </c>
      <c r="I119" s="32">
        <v>-130114</v>
      </c>
      <c r="J119" s="32">
        <v>9726835</v>
      </c>
      <c r="K119" s="32">
        <v>378267</v>
      </c>
      <c r="L119" s="32">
        <v>1755860</v>
      </c>
      <c r="M119" s="32">
        <v>-898035</v>
      </c>
      <c r="N119" s="32">
        <v>-848930</v>
      </c>
      <c r="O119" s="32">
        <v>273145</v>
      </c>
      <c r="P119" s="32">
        <v>820878</v>
      </c>
      <c r="Q119" s="40" t="s">
        <v>281</v>
      </c>
    </row>
    <row r="120" spans="1:17" x14ac:dyDescent="0.2">
      <c r="A120" s="8" t="s">
        <v>145</v>
      </c>
      <c r="B120" s="32">
        <v>909936</v>
      </c>
      <c r="C120" s="32">
        <v>1849471</v>
      </c>
      <c r="D120" s="32">
        <v>1086851</v>
      </c>
      <c r="E120" s="32">
        <v>292738</v>
      </c>
      <c r="F120" s="32">
        <v>97911</v>
      </c>
      <c r="G120" s="32">
        <v>421877</v>
      </c>
      <c r="H120" s="32">
        <v>654037</v>
      </c>
      <c r="I120" s="32">
        <v>-278442</v>
      </c>
      <c r="J120" s="32">
        <v>199943</v>
      </c>
      <c r="K120" s="32">
        <v>71684</v>
      </c>
      <c r="L120" s="32">
        <v>417518</v>
      </c>
      <c r="M120" s="32">
        <v>15007</v>
      </c>
      <c r="N120" s="32">
        <v>92422</v>
      </c>
      <c r="O120" s="32">
        <v>65143</v>
      </c>
      <c r="P120" s="32">
        <v>174091</v>
      </c>
      <c r="Q120" s="40" t="s">
        <v>271</v>
      </c>
    </row>
    <row r="121" spans="1:17" x14ac:dyDescent="0.2">
      <c r="A121" s="8" t="s">
        <v>284</v>
      </c>
      <c r="B121" s="32">
        <v>866399</v>
      </c>
      <c r="C121" s="32">
        <v>4739855</v>
      </c>
      <c r="D121" s="32">
        <v>1809884</v>
      </c>
      <c r="E121" s="32">
        <v>831735</v>
      </c>
      <c r="F121" s="32">
        <v>864054</v>
      </c>
      <c r="G121" s="32">
        <v>1501993</v>
      </c>
      <c r="H121" s="32">
        <v>1744355</v>
      </c>
      <c r="I121" s="32">
        <v>148328</v>
      </c>
      <c r="J121" s="32">
        <v>9526892</v>
      </c>
      <c r="K121" s="32">
        <v>306583</v>
      </c>
      <c r="L121" s="32">
        <v>1338342</v>
      </c>
      <c r="M121" s="32">
        <v>-913042</v>
      </c>
      <c r="N121" s="32">
        <v>-941352</v>
      </c>
      <c r="O121" s="32">
        <v>208002</v>
      </c>
      <c r="P121" s="32">
        <v>646787</v>
      </c>
      <c r="Q121" s="40" t="s">
        <v>282</v>
      </c>
    </row>
    <row r="122" spans="1:17" x14ac:dyDescent="0.2">
      <c r="A122" s="8" t="s">
        <v>285</v>
      </c>
      <c r="B122" s="32">
        <v>0</v>
      </c>
      <c r="C122" s="32">
        <v>0</v>
      </c>
      <c r="D122" s="32">
        <v>0</v>
      </c>
      <c r="E122" s="32">
        <v>0</v>
      </c>
      <c r="F122" s="32">
        <v>0</v>
      </c>
      <c r="G122" s="32">
        <v>0</v>
      </c>
      <c r="H122" s="32">
        <v>0</v>
      </c>
      <c r="I122" s="32">
        <v>0</v>
      </c>
      <c r="J122" s="32">
        <v>-38237</v>
      </c>
      <c r="K122" s="32">
        <v>0</v>
      </c>
      <c r="L122" s="32">
        <v>0</v>
      </c>
      <c r="M122" s="32">
        <v>0</v>
      </c>
      <c r="N122" s="32">
        <v>0</v>
      </c>
      <c r="O122" s="32">
        <v>0</v>
      </c>
      <c r="P122" s="32">
        <v>0</v>
      </c>
      <c r="Q122" s="40" t="s">
        <v>300</v>
      </c>
    </row>
    <row r="123" spans="1:17" x14ac:dyDescent="0.2">
      <c r="A123" s="8" t="s">
        <v>216</v>
      </c>
      <c r="B123" s="32">
        <v>866399</v>
      </c>
      <c r="C123" s="32">
        <v>4739855</v>
      </c>
      <c r="D123" s="32">
        <v>1809884</v>
      </c>
      <c r="E123" s="32">
        <v>831735</v>
      </c>
      <c r="F123" s="32">
        <v>864054</v>
      </c>
      <c r="G123" s="32">
        <v>1501993</v>
      </c>
      <c r="H123" s="32">
        <v>1744355</v>
      </c>
      <c r="I123" s="32">
        <v>148328</v>
      </c>
      <c r="J123" s="32">
        <v>9488655</v>
      </c>
      <c r="K123" s="32">
        <v>306583</v>
      </c>
      <c r="L123" s="32">
        <v>1338342</v>
      </c>
      <c r="M123" s="32">
        <v>-913042</v>
      </c>
      <c r="N123" s="32">
        <v>-941352</v>
      </c>
      <c r="O123" s="32">
        <v>208002</v>
      </c>
      <c r="P123" s="32">
        <v>646787</v>
      </c>
      <c r="Q123" s="40" t="s">
        <v>272</v>
      </c>
    </row>
    <row r="124" spans="1:17" x14ac:dyDescent="0.2">
      <c r="A124" s="8" t="s">
        <v>217</v>
      </c>
      <c r="B124" s="32">
        <v>866399</v>
      </c>
      <c r="C124" s="32">
        <v>4739855</v>
      </c>
      <c r="D124" s="32">
        <v>1809884</v>
      </c>
      <c r="E124" s="32">
        <v>831735</v>
      </c>
      <c r="F124" s="32">
        <v>864054</v>
      </c>
      <c r="G124" s="32">
        <v>1501993</v>
      </c>
      <c r="H124" s="32">
        <v>1744355</v>
      </c>
      <c r="I124" s="32">
        <v>148328</v>
      </c>
      <c r="J124" s="32">
        <v>9488655</v>
      </c>
      <c r="K124" s="32">
        <v>306583</v>
      </c>
      <c r="L124" s="32">
        <v>1338342</v>
      </c>
      <c r="M124" s="32">
        <v>-914792</v>
      </c>
      <c r="N124" s="32">
        <v>-941352</v>
      </c>
      <c r="O124" s="32">
        <v>208002</v>
      </c>
      <c r="P124" s="32">
        <v>646787</v>
      </c>
      <c r="Q124" s="8" t="s">
        <v>273</v>
      </c>
    </row>
    <row r="125" spans="1:17" x14ac:dyDescent="0.2">
      <c r="A125" s="8" t="s">
        <v>218</v>
      </c>
      <c r="B125" s="32">
        <v>0</v>
      </c>
      <c r="C125" s="32">
        <v>0</v>
      </c>
      <c r="D125" s="32">
        <v>0</v>
      </c>
      <c r="E125" s="32">
        <v>0</v>
      </c>
      <c r="F125" s="32">
        <v>0</v>
      </c>
      <c r="G125" s="32">
        <v>0</v>
      </c>
      <c r="H125" s="32">
        <v>0</v>
      </c>
      <c r="I125" s="32">
        <v>0</v>
      </c>
      <c r="J125" s="32">
        <v>0</v>
      </c>
      <c r="K125" s="32">
        <v>0</v>
      </c>
      <c r="L125" s="32">
        <v>0</v>
      </c>
      <c r="M125" s="32">
        <v>1750</v>
      </c>
      <c r="N125" s="32">
        <v>0</v>
      </c>
      <c r="O125" s="32">
        <v>0</v>
      </c>
      <c r="P125" s="32">
        <v>0</v>
      </c>
      <c r="Q125" s="8" t="s">
        <v>274</v>
      </c>
    </row>
    <row r="126" spans="1:17" x14ac:dyDescent="0.2">
      <c r="A126" s="36" t="s">
        <v>194</v>
      </c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6" t="s">
        <v>194</v>
      </c>
    </row>
    <row r="127" spans="1:17" x14ac:dyDescent="0.2">
      <c r="A127" s="37" t="s">
        <v>34</v>
      </c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7" t="s">
        <v>35</v>
      </c>
    </row>
    <row r="128" spans="1:17" x14ac:dyDescent="0.2">
      <c r="A128" s="8" t="s">
        <v>219</v>
      </c>
      <c r="B128" s="32">
        <v>2905850</v>
      </c>
      <c r="C128" s="32">
        <v>4783275</v>
      </c>
      <c r="D128" s="32">
        <v>10541751</v>
      </c>
      <c r="E128" s="32">
        <v>1606247</v>
      </c>
      <c r="F128" s="32">
        <v>1315865</v>
      </c>
      <c r="G128" s="32">
        <v>4963777</v>
      </c>
      <c r="H128" s="32">
        <v>2454762</v>
      </c>
      <c r="I128" s="32">
        <v>2120080</v>
      </c>
      <c r="J128" s="32">
        <v>9470523</v>
      </c>
      <c r="K128" s="32">
        <v>-996200</v>
      </c>
      <c r="L128" s="32">
        <v>3766721</v>
      </c>
      <c r="M128" s="32">
        <v>-1777692</v>
      </c>
      <c r="N128" s="32">
        <v>-996202</v>
      </c>
      <c r="O128" s="32">
        <v>186474</v>
      </c>
      <c r="P128" s="32">
        <v>396215</v>
      </c>
      <c r="Q128" s="8" t="s">
        <v>275</v>
      </c>
    </row>
    <row r="129" spans="1:17" x14ac:dyDescent="0.2">
      <c r="A129" s="8" t="s">
        <v>220</v>
      </c>
      <c r="B129" s="32">
        <v>153141</v>
      </c>
      <c r="C129" s="32">
        <v>2053167</v>
      </c>
      <c r="D129" s="32">
        <v>459724</v>
      </c>
      <c r="E129" s="32">
        <v>-1562958</v>
      </c>
      <c r="F129" s="32">
        <v>-1806249</v>
      </c>
      <c r="G129" s="32">
        <v>-581082</v>
      </c>
      <c r="H129" s="32">
        <v>-1617614</v>
      </c>
      <c r="I129" s="32">
        <v>-2917237</v>
      </c>
      <c r="J129" s="32">
        <v>-3495222</v>
      </c>
      <c r="K129" s="32">
        <v>-204680</v>
      </c>
      <c r="L129" s="32">
        <v>71207</v>
      </c>
      <c r="M129" s="32">
        <v>124997</v>
      </c>
      <c r="N129" s="32">
        <v>-204679</v>
      </c>
      <c r="O129" s="32">
        <v>2504023</v>
      </c>
      <c r="P129" s="32">
        <v>-309870</v>
      </c>
      <c r="Q129" s="8" t="s">
        <v>276</v>
      </c>
    </row>
    <row r="130" spans="1:17" x14ac:dyDescent="0.2">
      <c r="A130" s="8" t="s">
        <v>221</v>
      </c>
      <c r="B130" s="32">
        <v>-1944042</v>
      </c>
      <c r="C130" s="32">
        <v>-2443816</v>
      </c>
      <c r="D130" s="32">
        <v>0</v>
      </c>
      <c r="E130" s="32">
        <v>0</v>
      </c>
      <c r="F130" s="32">
        <v>-484684</v>
      </c>
      <c r="G130" s="32">
        <v>-960000</v>
      </c>
      <c r="H130" s="32">
        <v>-800000</v>
      </c>
      <c r="I130" s="32">
        <v>-9556</v>
      </c>
      <c r="J130" s="32">
        <v>-5607679</v>
      </c>
      <c r="K130" s="32">
        <v>593180</v>
      </c>
      <c r="L130" s="32">
        <v>-800000</v>
      </c>
      <c r="M130" s="32">
        <v>310677</v>
      </c>
      <c r="N130" s="32">
        <v>593180</v>
      </c>
      <c r="O130" s="32">
        <v>-27000</v>
      </c>
      <c r="P130" s="32">
        <v>394045</v>
      </c>
      <c r="Q130" s="8" t="s">
        <v>277</v>
      </c>
    </row>
    <row r="131" spans="1:17" x14ac:dyDescent="0.2">
      <c r="A131" s="8" t="s">
        <v>280</v>
      </c>
      <c r="B131" s="32">
        <v>0</v>
      </c>
      <c r="C131" s="32">
        <v>0</v>
      </c>
      <c r="D131" s="32">
        <v>0</v>
      </c>
      <c r="E131" s="32">
        <v>0</v>
      </c>
      <c r="F131" s="32">
        <v>0</v>
      </c>
      <c r="G131" s="32">
        <v>0</v>
      </c>
      <c r="H131" s="32">
        <v>0</v>
      </c>
      <c r="I131" s="32">
        <v>0</v>
      </c>
      <c r="J131" s="32">
        <v>0</v>
      </c>
      <c r="K131" s="32">
        <v>0</v>
      </c>
      <c r="L131" s="32">
        <v>0</v>
      </c>
      <c r="M131" s="32">
        <v>0</v>
      </c>
      <c r="N131" s="32">
        <v>0</v>
      </c>
      <c r="O131" s="32">
        <v>0</v>
      </c>
      <c r="P131" s="32">
        <v>0</v>
      </c>
      <c r="Q131" s="8" t="s">
        <v>302</v>
      </c>
    </row>
    <row r="132" spans="1:17" x14ac:dyDescent="0.2">
      <c r="A132" s="8" t="s">
        <v>222</v>
      </c>
      <c r="B132" s="32">
        <v>3298562</v>
      </c>
      <c r="C132" s="32">
        <v>14251123</v>
      </c>
      <c r="D132" s="32">
        <v>15863524</v>
      </c>
      <c r="E132" s="32">
        <v>6963185</v>
      </c>
      <c r="F132" s="32">
        <v>2791279</v>
      </c>
      <c r="G132" s="32">
        <v>4168561</v>
      </c>
      <c r="H132" s="32">
        <v>896422</v>
      </c>
      <c r="I132" s="32">
        <v>6499667</v>
      </c>
      <c r="J132" s="32">
        <v>1556701</v>
      </c>
      <c r="K132" s="32">
        <v>6747730</v>
      </c>
      <c r="L132" s="32">
        <v>4574577</v>
      </c>
      <c r="M132" s="32">
        <v>4706865</v>
      </c>
      <c r="N132" s="32">
        <v>6747730</v>
      </c>
      <c r="O132" s="32">
        <v>2139602</v>
      </c>
      <c r="P132" s="32">
        <v>-30054</v>
      </c>
      <c r="Q132" s="8" t="s">
        <v>278</v>
      </c>
    </row>
    <row r="133" spans="1:17" x14ac:dyDescent="0.2">
      <c r="A133" s="8" t="s">
        <v>223</v>
      </c>
      <c r="B133" s="32">
        <v>4413511</v>
      </c>
      <c r="C133" s="32">
        <v>18643749</v>
      </c>
      <c r="D133" s="32">
        <v>26864999</v>
      </c>
      <c r="E133" s="32">
        <v>7006474</v>
      </c>
      <c r="F133" s="32">
        <v>1816211</v>
      </c>
      <c r="G133" s="32">
        <v>7591256</v>
      </c>
      <c r="H133" s="32">
        <v>933570</v>
      </c>
      <c r="I133" s="32">
        <v>5692954</v>
      </c>
      <c r="J133" s="32">
        <v>1924323</v>
      </c>
      <c r="K133" s="32">
        <v>6140030</v>
      </c>
      <c r="L133" s="32">
        <v>7612505</v>
      </c>
      <c r="M133" s="32">
        <v>3364847</v>
      </c>
      <c r="N133" s="32">
        <v>6140029</v>
      </c>
      <c r="O133" s="32">
        <v>4803099</v>
      </c>
      <c r="P133" s="32">
        <v>450336</v>
      </c>
      <c r="Q133" s="8" t="s">
        <v>279</v>
      </c>
    </row>
    <row r="134" spans="1:17" x14ac:dyDescent="0.2">
      <c r="B134" s="31"/>
    </row>
    <row r="135" spans="1:17" x14ac:dyDescent="0.2"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</row>
    <row r="136" spans="1:17" x14ac:dyDescent="0.2">
      <c r="B136" s="34"/>
      <c r="C136" s="34"/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34"/>
      <c r="O136" s="34"/>
    </row>
    <row r="138" spans="1:17" x14ac:dyDescent="0.2">
      <c r="B138" s="34"/>
      <c r="C138" s="34"/>
      <c r="D138" s="34"/>
      <c r="E138" s="34"/>
      <c r="F138" s="34"/>
      <c r="G138" s="34"/>
      <c r="H138" s="34"/>
      <c r="I138" s="34"/>
      <c r="J138" s="34"/>
      <c r="K138" s="34"/>
      <c r="L138" s="34"/>
      <c r="M138" s="34"/>
      <c r="N138" s="34"/>
      <c r="O138" s="34"/>
    </row>
    <row r="139" spans="1:17" x14ac:dyDescent="0.2"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</row>
    <row r="141" spans="1:17" x14ac:dyDescent="0.2">
      <c r="B141" s="34"/>
      <c r="C141" s="34"/>
      <c r="D141" s="34"/>
      <c r="E141" s="34"/>
      <c r="F141" s="34"/>
      <c r="G141" s="34"/>
      <c r="H141" s="34"/>
      <c r="I141" s="34"/>
      <c r="J141" s="34"/>
      <c r="K141" s="34"/>
      <c r="L141" s="34"/>
      <c r="M141" s="34"/>
      <c r="N141" s="34"/>
      <c r="O141" s="34"/>
    </row>
    <row r="142" spans="1:17" x14ac:dyDescent="0.2">
      <c r="B142" s="34"/>
      <c r="C142" s="34"/>
      <c r="D142" s="34"/>
      <c r="E142" s="34"/>
      <c r="F142" s="34"/>
      <c r="G142" s="34"/>
      <c r="H142" s="34"/>
      <c r="I142" s="34"/>
      <c r="J142" s="34"/>
      <c r="K142" s="34"/>
      <c r="L142" s="34"/>
      <c r="M142" s="34"/>
      <c r="N142" s="34"/>
      <c r="O142" s="34"/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6D0BA-0A21-4298-933D-330171443193}">
  <dimension ref="A3:S30"/>
  <sheetViews>
    <sheetView zoomScaleNormal="100" workbookViewId="0"/>
  </sheetViews>
  <sheetFormatPr defaultRowHeight="12.75" x14ac:dyDescent="0.2"/>
  <cols>
    <col min="1" max="1" width="60.28515625" bestFit="1" customWidth="1"/>
    <col min="2" max="2" width="20.42578125" customWidth="1"/>
    <col min="3" max="3" width="22.42578125" customWidth="1"/>
    <col min="4" max="4" width="17.28515625" customWidth="1"/>
    <col min="5" max="5" width="19.140625" customWidth="1"/>
    <col min="6" max="6" width="16.42578125" customWidth="1"/>
    <col min="7" max="7" width="19.85546875" customWidth="1"/>
    <col min="8" max="8" width="21.85546875" customWidth="1"/>
    <col min="9" max="9" width="20.7109375" customWidth="1"/>
    <col min="10" max="10" width="24.28515625" customWidth="1"/>
    <col min="11" max="11" width="24.7109375" customWidth="1"/>
    <col min="12" max="12" width="16.7109375" customWidth="1"/>
    <col min="13" max="13" width="16.85546875" customWidth="1"/>
    <col min="14" max="14" width="17.5703125" customWidth="1"/>
    <col min="15" max="15" width="21.42578125" customWidth="1"/>
    <col min="16" max="16" width="13.7109375" customWidth="1"/>
    <col min="17" max="17" width="38.42578125" bestFit="1" customWidth="1"/>
  </cols>
  <sheetData>
    <row r="3" spans="1:19" s="26" customFormat="1" ht="28.5" x14ac:dyDescent="0.2">
      <c r="A3" s="10"/>
      <c r="B3" s="15" t="s">
        <v>19</v>
      </c>
      <c r="C3" s="15" t="s">
        <v>26</v>
      </c>
      <c r="D3" s="15" t="s">
        <v>16</v>
      </c>
      <c r="E3" s="15" t="s">
        <v>17</v>
      </c>
      <c r="F3" s="15" t="s">
        <v>27</v>
      </c>
      <c r="G3" s="15" t="s">
        <v>21</v>
      </c>
      <c r="H3" s="15" t="s">
        <v>22</v>
      </c>
      <c r="I3" s="15" t="s">
        <v>15</v>
      </c>
      <c r="J3" s="15" t="s">
        <v>28</v>
      </c>
      <c r="K3" s="15" t="s">
        <v>25</v>
      </c>
      <c r="L3" s="14" t="s">
        <v>18</v>
      </c>
      <c r="M3" s="14" t="s">
        <v>14</v>
      </c>
      <c r="N3" s="14" t="s">
        <v>24</v>
      </c>
      <c r="O3" s="14" t="s">
        <v>23</v>
      </c>
      <c r="P3" s="14" t="s">
        <v>20</v>
      </c>
      <c r="Q3" s="10"/>
    </row>
    <row r="4" spans="1:19" ht="85.5" x14ac:dyDescent="0.2">
      <c r="A4" s="13" t="s">
        <v>36</v>
      </c>
      <c r="B4" s="15" t="s">
        <v>9</v>
      </c>
      <c r="C4" s="15" t="s">
        <v>0</v>
      </c>
      <c r="D4" s="15" t="s">
        <v>7</v>
      </c>
      <c r="E4" s="15" t="s">
        <v>2</v>
      </c>
      <c r="F4" s="15" t="s">
        <v>3</v>
      </c>
      <c r="G4" s="15" t="s">
        <v>5</v>
      </c>
      <c r="H4" s="15" t="s">
        <v>13</v>
      </c>
      <c r="I4" s="15" t="s">
        <v>6</v>
      </c>
      <c r="J4" s="15" t="s">
        <v>29</v>
      </c>
      <c r="K4" s="15" t="s">
        <v>1</v>
      </c>
      <c r="L4" s="14" t="s">
        <v>10</v>
      </c>
      <c r="M4" s="14" t="s">
        <v>8</v>
      </c>
      <c r="N4" s="14" t="s">
        <v>4</v>
      </c>
      <c r="O4" s="14" t="s">
        <v>12</v>
      </c>
      <c r="P4" s="14" t="s">
        <v>11</v>
      </c>
      <c r="Q4" s="13" t="s">
        <v>37</v>
      </c>
    </row>
    <row r="5" spans="1:19" ht="15" x14ac:dyDescent="0.2">
      <c r="A5" s="16"/>
      <c r="B5" s="12">
        <v>121002</v>
      </c>
      <c r="C5" s="12">
        <v>121003</v>
      </c>
      <c r="D5" s="12">
        <v>121004</v>
      </c>
      <c r="E5" s="12">
        <v>121005</v>
      </c>
      <c r="F5" s="12">
        <v>121006</v>
      </c>
      <c r="G5" s="12">
        <v>121007</v>
      </c>
      <c r="H5" s="12">
        <v>121008</v>
      </c>
      <c r="I5" s="12">
        <v>121009</v>
      </c>
      <c r="J5" s="12">
        <v>121014</v>
      </c>
      <c r="K5" s="12">
        <v>121027</v>
      </c>
      <c r="L5" s="11">
        <v>121021</v>
      </c>
      <c r="M5" s="11">
        <v>121022</v>
      </c>
      <c r="N5" s="11">
        <v>121023</v>
      </c>
      <c r="O5" s="11">
        <v>121032</v>
      </c>
      <c r="P5" s="11">
        <v>121026</v>
      </c>
      <c r="Q5" s="16"/>
    </row>
    <row r="6" spans="1:19" ht="14.25" x14ac:dyDescent="0.2">
      <c r="A6" s="17" t="s">
        <v>38</v>
      </c>
      <c r="B6" s="18">
        <v>1</v>
      </c>
      <c r="C6" s="18">
        <v>1</v>
      </c>
      <c r="D6" s="18">
        <v>1</v>
      </c>
      <c r="E6" s="18">
        <v>1</v>
      </c>
      <c r="F6" s="18">
        <v>1</v>
      </c>
      <c r="G6" s="18">
        <v>1</v>
      </c>
      <c r="H6" s="18">
        <v>1</v>
      </c>
      <c r="I6" s="18">
        <v>1</v>
      </c>
      <c r="J6" s="18">
        <v>1</v>
      </c>
      <c r="K6" s="18">
        <v>1</v>
      </c>
      <c r="L6" s="18">
        <v>1</v>
      </c>
      <c r="M6" s="18">
        <v>1</v>
      </c>
      <c r="N6" s="18">
        <v>1</v>
      </c>
      <c r="O6" s="18">
        <v>1</v>
      </c>
      <c r="P6" s="18">
        <v>1</v>
      </c>
      <c r="Q6" s="19" t="s">
        <v>62</v>
      </c>
    </row>
    <row r="7" spans="1:19" ht="14.25" x14ac:dyDescent="0.2">
      <c r="A7" s="17" t="s">
        <v>303</v>
      </c>
      <c r="B7" s="24">
        <v>1.17</v>
      </c>
      <c r="C7" s="24">
        <v>3.15</v>
      </c>
      <c r="D7" s="24">
        <v>1.1000000000000001</v>
      </c>
      <c r="E7" s="24">
        <v>0.76</v>
      </c>
      <c r="F7" s="24">
        <v>0.86</v>
      </c>
      <c r="G7" s="24">
        <v>1.87</v>
      </c>
      <c r="H7" s="24">
        <v>1.85</v>
      </c>
      <c r="I7" s="24">
        <v>0.6</v>
      </c>
      <c r="J7" s="24">
        <v>1.78</v>
      </c>
      <c r="K7" s="24">
        <v>0.81</v>
      </c>
      <c r="L7" s="24">
        <v>1.24</v>
      </c>
      <c r="M7" s="24">
        <v>0.5</v>
      </c>
      <c r="N7" s="24">
        <v>1.97</v>
      </c>
      <c r="O7" s="24">
        <v>0.37</v>
      </c>
      <c r="P7" s="24">
        <v>0.19</v>
      </c>
      <c r="Q7" s="20" t="s">
        <v>304</v>
      </c>
    </row>
    <row r="8" spans="1:19" ht="14.25" x14ac:dyDescent="0.2">
      <c r="A8" s="17" t="s">
        <v>39</v>
      </c>
      <c r="B8" s="27">
        <v>539698.28</v>
      </c>
      <c r="C8" s="27">
        <v>6583992.9900000002</v>
      </c>
      <c r="D8" s="27">
        <v>134421.48000000001</v>
      </c>
      <c r="E8" s="27">
        <v>629409.98</v>
      </c>
      <c r="F8" s="27">
        <v>7705.36</v>
      </c>
      <c r="G8" s="27">
        <v>44455.32</v>
      </c>
      <c r="H8" s="27">
        <v>65801.649999999994</v>
      </c>
      <c r="I8" s="27">
        <v>119647.07</v>
      </c>
      <c r="J8" s="27">
        <v>242830.12</v>
      </c>
      <c r="K8" s="27">
        <v>290409.36</v>
      </c>
      <c r="L8" s="27">
        <v>576898.46</v>
      </c>
      <c r="M8" s="27">
        <v>812069.98</v>
      </c>
      <c r="N8" s="27">
        <v>109880.38</v>
      </c>
      <c r="O8" s="27">
        <v>1042.8499999999999</v>
      </c>
      <c r="P8" s="27">
        <v>39979.120000000003</v>
      </c>
      <c r="Q8" s="20" t="s">
        <v>59</v>
      </c>
      <c r="R8" s="45"/>
      <c r="S8" s="45"/>
    </row>
    <row r="9" spans="1:19" ht="14.25" x14ac:dyDescent="0.2">
      <c r="A9" s="17" t="s">
        <v>40</v>
      </c>
      <c r="B9" s="27">
        <v>523808</v>
      </c>
      <c r="C9" s="27">
        <v>1833349</v>
      </c>
      <c r="D9" s="27">
        <v>114075</v>
      </c>
      <c r="E9" s="27">
        <v>833688</v>
      </c>
      <c r="F9" s="27">
        <v>7656</v>
      </c>
      <c r="G9" s="27">
        <v>23723</v>
      </c>
      <c r="H9" s="27">
        <v>36354</v>
      </c>
      <c r="I9" s="27">
        <v>198863</v>
      </c>
      <c r="J9" s="27">
        <v>131358</v>
      </c>
      <c r="K9" s="27">
        <v>377582</v>
      </c>
      <c r="L9" s="27">
        <v>542963</v>
      </c>
      <c r="M9" s="27">
        <v>1922113</v>
      </c>
      <c r="N9" s="27">
        <v>58161</v>
      </c>
      <c r="O9" s="27">
        <v>2648</v>
      </c>
      <c r="P9" s="27">
        <v>247122</v>
      </c>
      <c r="Q9" s="20" t="s">
        <v>41</v>
      </c>
      <c r="R9" s="45"/>
      <c r="S9" s="45"/>
    </row>
    <row r="10" spans="1:19" ht="14.25" x14ac:dyDescent="0.2">
      <c r="A10" s="17" t="s">
        <v>42</v>
      </c>
      <c r="B10" s="27">
        <v>291</v>
      </c>
      <c r="C10" s="27">
        <v>86</v>
      </c>
      <c r="D10" s="27">
        <v>263</v>
      </c>
      <c r="E10" s="27">
        <v>319</v>
      </c>
      <c r="F10" s="27">
        <v>9</v>
      </c>
      <c r="G10" s="27">
        <v>59</v>
      </c>
      <c r="H10" s="27">
        <v>15</v>
      </c>
      <c r="I10" s="27">
        <v>142</v>
      </c>
      <c r="J10" s="27">
        <v>178</v>
      </c>
      <c r="K10" s="27">
        <v>52</v>
      </c>
      <c r="L10" s="27">
        <v>97</v>
      </c>
      <c r="M10" s="27">
        <v>1345</v>
      </c>
      <c r="N10" s="27">
        <v>17</v>
      </c>
      <c r="O10" s="27">
        <v>14</v>
      </c>
      <c r="P10" s="27">
        <v>112</v>
      </c>
      <c r="Q10" s="20" t="s">
        <v>60</v>
      </c>
      <c r="S10" s="45"/>
    </row>
    <row r="11" spans="1:19" ht="14.25" x14ac:dyDescent="0.2">
      <c r="A11" s="17" t="s">
        <v>43</v>
      </c>
      <c r="B11" s="27">
        <v>22050000</v>
      </c>
      <c r="C11" s="27">
        <v>10000000</v>
      </c>
      <c r="D11" s="27">
        <v>30000000</v>
      </c>
      <c r="E11" s="27">
        <v>8000000</v>
      </c>
      <c r="F11" s="27">
        <v>8000000</v>
      </c>
      <c r="G11" s="27">
        <v>8000000</v>
      </c>
      <c r="H11" s="27">
        <v>8000000</v>
      </c>
      <c r="I11" s="27">
        <v>9100000</v>
      </c>
      <c r="J11" s="27">
        <v>26000000</v>
      </c>
      <c r="K11" s="27">
        <v>9500000</v>
      </c>
      <c r="L11" s="27">
        <v>8000000</v>
      </c>
      <c r="M11" s="27">
        <v>18150000</v>
      </c>
      <c r="N11" s="27">
        <v>9000000</v>
      </c>
      <c r="O11" s="27">
        <v>10000000</v>
      </c>
      <c r="P11" s="27">
        <v>9215909</v>
      </c>
      <c r="Q11" s="20" t="s">
        <v>61</v>
      </c>
    </row>
    <row r="12" spans="1:19" ht="14.25" x14ac:dyDescent="0.2">
      <c r="A12" s="17" t="s">
        <v>306</v>
      </c>
      <c r="B12" s="27">
        <v>25798500</v>
      </c>
      <c r="C12" s="27">
        <v>31500000</v>
      </c>
      <c r="D12" s="27">
        <v>33000000.000000004</v>
      </c>
      <c r="E12" s="27">
        <v>6080000</v>
      </c>
      <c r="F12" s="27">
        <v>6880000</v>
      </c>
      <c r="G12" s="27">
        <v>14960000</v>
      </c>
      <c r="H12" s="27">
        <v>14800000</v>
      </c>
      <c r="I12" s="27">
        <v>5460000</v>
      </c>
      <c r="J12" s="27">
        <v>46280000</v>
      </c>
      <c r="K12" s="27">
        <v>7695000.0000000009</v>
      </c>
      <c r="L12" s="27">
        <v>9920000</v>
      </c>
      <c r="M12" s="27">
        <v>9075000</v>
      </c>
      <c r="N12" s="27">
        <v>17730000</v>
      </c>
      <c r="O12" s="27">
        <v>3700000</v>
      </c>
      <c r="P12" s="27">
        <f>+P7*P11</f>
        <v>1751022.71</v>
      </c>
      <c r="Q12" s="20" t="s">
        <v>305</v>
      </c>
    </row>
    <row r="13" spans="1:19" ht="14.25" x14ac:dyDescent="0.2">
      <c r="A13" s="17" t="s">
        <v>44</v>
      </c>
      <c r="B13" s="28">
        <v>45291</v>
      </c>
      <c r="C13" s="28">
        <v>45291</v>
      </c>
      <c r="D13" s="28">
        <v>45291</v>
      </c>
      <c r="E13" s="28">
        <v>45291</v>
      </c>
      <c r="F13" s="28">
        <v>45291</v>
      </c>
      <c r="G13" s="28">
        <v>45291</v>
      </c>
      <c r="H13" s="28">
        <v>45291</v>
      </c>
      <c r="I13" s="28">
        <v>45291</v>
      </c>
      <c r="J13" s="28">
        <v>45291</v>
      </c>
      <c r="K13" s="28">
        <v>45291</v>
      </c>
      <c r="L13" s="28">
        <v>45291</v>
      </c>
      <c r="M13" s="28">
        <v>45291</v>
      </c>
      <c r="N13" s="28">
        <v>45291</v>
      </c>
      <c r="O13" s="28">
        <v>45291</v>
      </c>
      <c r="P13" s="28">
        <v>45291</v>
      </c>
      <c r="Q13" s="20" t="s">
        <v>45</v>
      </c>
    </row>
    <row r="14" spans="1:19" x14ac:dyDescent="0.2"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42"/>
    </row>
    <row r="15" spans="1:19" x14ac:dyDescent="0.2"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42"/>
    </row>
    <row r="16" spans="1:19" ht="15" x14ac:dyDescent="0.2">
      <c r="A16" s="21" t="s">
        <v>46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41" t="s">
        <v>47</v>
      </c>
    </row>
    <row r="17" spans="1:17" ht="14.25" x14ac:dyDescent="0.2">
      <c r="A17" s="22" t="s">
        <v>48</v>
      </c>
      <c r="B17" s="23">
        <f>+B9*100/B11</f>
        <v>2.3755464852607711</v>
      </c>
      <c r="C17" s="23">
        <f t="shared" ref="C17:O17" si="0">+C9*100/C11</f>
        <v>18.333490000000001</v>
      </c>
      <c r="D17" s="23">
        <f t="shared" si="0"/>
        <v>0.38024999999999998</v>
      </c>
      <c r="E17" s="23">
        <f t="shared" si="0"/>
        <v>10.421099999999999</v>
      </c>
      <c r="F17" s="23">
        <f t="shared" si="0"/>
        <v>9.5699999999999993E-2</v>
      </c>
      <c r="G17" s="23">
        <f t="shared" si="0"/>
        <v>0.29653750000000001</v>
      </c>
      <c r="H17" s="23">
        <f t="shared" si="0"/>
        <v>0.45442500000000002</v>
      </c>
      <c r="I17" s="23">
        <f t="shared" si="0"/>
        <v>2.1853076923076924</v>
      </c>
      <c r="J17" s="23">
        <f t="shared" si="0"/>
        <v>0.50522307692307689</v>
      </c>
      <c r="K17" s="23">
        <f t="shared" si="0"/>
        <v>3.9745473684210526</v>
      </c>
      <c r="L17" s="23">
        <f t="shared" si="0"/>
        <v>6.7870375000000003</v>
      </c>
      <c r="M17" s="23">
        <f t="shared" si="0"/>
        <v>10.590154269972452</v>
      </c>
      <c r="N17" s="23">
        <f t="shared" si="0"/>
        <v>0.64623333333333333</v>
      </c>
      <c r="O17" s="23">
        <f t="shared" si="0"/>
        <v>2.648E-2</v>
      </c>
      <c r="P17" s="23">
        <f t="shared" ref="P17" si="1">+P9*100/P11</f>
        <v>2.681471789706257</v>
      </c>
      <c r="Q17" s="19" t="s">
        <v>49</v>
      </c>
    </row>
    <row r="18" spans="1:17" ht="14.25" x14ac:dyDescent="0.2">
      <c r="A18" s="17" t="s">
        <v>50</v>
      </c>
      <c r="B18" s="24">
        <f>'Annual Financial Data'!B124/'Financial Ratios'!B11</f>
        <v>3.9292471655328801E-2</v>
      </c>
      <c r="C18" s="24">
        <f>'Annual Financial Data'!C124/'Financial Ratios'!C11</f>
        <v>0.4739855</v>
      </c>
      <c r="D18" s="24">
        <f>'Annual Financial Data'!D124/'Financial Ratios'!D11</f>
        <v>6.0329466666666665E-2</v>
      </c>
      <c r="E18" s="24">
        <f>'Annual Financial Data'!E124/'Financial Ratios'!E11</f>
        <v>0.103966875</v>
      </c>
      <c r="F18" s="24">
        <f>'Annual Financial Data'!F124/'Financial Ratios'!F11</f>
        <v>0.10800675</v>
      </c>
      <c r="G18" s="24">
        <f>'Annual Financial Data'!G124/'Financial Ratios'!G11</f>
        <v>0.18774912499999999</v>
      </c>
      <c r="H18" s="24">
        <f>'Annual Financial Data'!H124/'Financial Ratios'!H11</f>
        <v>0.21804437500000001</v>
      </c>
      <c r="I18" s="24">
        <f>'Annual Financial Data'!I124/'Financial Ratios'!I11</f>
        <v>1.6299780219780218E-2</v>
      </c>
      <c r="J18" s="24">
        <f>'Annual Financial Data'!J124/'Financial Ratios'!J11</f>
        <v>0.36494826923076923</v>
      </c>
      <c r="K18" s="24">
        <f>'Annual Financial Data'!K124/'Financial Ratios'!K11</f>
        <v>3.2271894736842104E-2</v>
      </c>
      <c r="L18" s="24">
        <f>'Annual Financial Data'!L124/'Financial Ratios'!L11</f>
        <v>0.16729274999999999</v>
      </c>
      <c r="M18" s="24">
        <f>'Annual Financial Data'!M124/'Financial Ratios'!M11</f>
        <v>-5.0401763085399447E-2</v>
      </c>
      <c r="N18" s="24">
        <f>'Annual Financial Data'!N124/'Financial Ratios'!N11</f>
        <v>-0.10459466666666667</v>
      </c>
      <c r="O18" s="24">
        <f>'Annual Financial Data'!O124/'Financial Ratios'!O11</f>
        <v>2.0800200000000001E-2</v>
      </c>
      <c r="P18" s="24">
        <f>'Annual Financial Data'!P124/'Financial Ratios'!P11</f>
        <v>7.0181574058511206E-2</v>
      </c>
      <c r="Q18" s="20" t="s">
        <v>51</v>
      </c>
    </row>
    <row r="19" spans="1:17" ht="14.25" x14ac:dyDescent="0.2">
      <c r="A19" s="17" t="s">
        <v>52</v>
      </c>
      <c r="B19" s="24">
        <f>'Annual Financial Data'!B69/'Financial Ratios'!B11</f>
        <v>1.7441770068027211</v>
      </c>
      <c r="C19" s="24">
        <f>'Annual Financial Data'!C69/'Financial Ratios'!C11</f>
        <v>4.5857773999999996</v>
      </c>
      <c r="D19" s="24">
        <f>'Annual Financial Data'!D69/'Financial Ratios'!D11</f>
        <v>1.4738623</v>
      </c>
      <c r="E19" s="24">
        <f>'Annual Financial Data'!E69/'Financial Ratios'!E11</f>
        <v>1.295823875</v>
      </c>
      <c r="F19" s="24">
        <f>'Annual Financial Data'!F69/'Financial Ratios'!F11</f>
        <v>1.42330775</v>
      </c>
      <c r="G19" s="24">
        <f>'Annual Financial Data'!G69/'Financial Ratios'!G11</f>
        <v>1.839293125</v>
      </c>
      <c r="H19" s="24">
        <f>'Annual Financial Data'!H69/'Financial Ratios'!H11</f>
        <v>2.2085528750000001</v>
      </c>
      <c r="I19" s="24">
        <f>'Annual Financial Data'!I69/'Financial Ratios'!I11</f>
        <v>1.1315520879120879</v>
      </c>
      <c r="J19" s="24">
        <f>'Annual Financial Data'!J69/'Financial Ratios'!J11</f>
        <v>1.8978206153846153</v>
      </c>
      <c r="K19" s="24">
        <f>'Annual Financial Data'!K69/'Financial Ratios'!K11</f>
        <v>0.46969</v>
      </c>
      <c r="L19" s="24">
        <f>'Annual Financial Data'!L69/'Financial Ratios'!L11</f>
        <v>1.3905432499999999</v>
      </c>
      <c r="M19" s="24">
        <f>'Annual Financial Data'!M69/'Financial Ratios'!M11</f>
        <v>0.86855002754820931</v>
      </c>
      <c r="N19" s="24">
        <f>'Annual Financial Data'!N69/'Financial Ratios'!N11</f>
        <v>0.35712422222222223</v>
      </c>
      <c r="O19" s="24">
        <f>'Annual Financial Data'!O69/'Financial Ratios'!O11</f>
        <v>0.49407309999999999</v>
      </c>
      <c r="P19" s="24">
        <f>'Annual Financial Data'!P69/'Financial Ratios'!P11</f>
        <v>0.30569898205375073</v>
      </c>
      <c r="Q19" s="20" t="s">
        <v>63</v>
      </c>
    </row>
    <row r="20" spans="1:17" ht="14.25" x14ac:dyDescent="0.2">
      <c r="A20" s="17" t="s">
        <v>53</v>
      </c>
      <c r="B20" s="24">
        <f>+B12/'Annual Financial Data'!B124</f>
        <v>29.776696418162995</v>
      </c>
      <c r="C20" s="24">
        <f>+C12/'Annual Financial Data'!C124</f>
        <v>6.6457729192137736</v>
      </c>
      <c r="D20" s="24">
        <f>+D12/'Annual Financial Data'!D124</f>
        <v>18.233212736285864</v>
      </c>
      <c r="E20" s="24">
        <f>+E12/'Annual Financial Data'!E124</f>
        <v>7.3100206195482933</v>
      </c>
      <c r="F20" s="24">
        <f>+F12/'Annual Financial Data'!F124</f>
        <v>7.9624653088811579</v>
      </c>
      <c r="G20" s="24">
        <f>+G12/'Annual Financial Data'!G124</f>
        <v>9.9600996808906572</v>
      </c>
      <c r="H20" s="24">
        <f>+H12/'Annual Financial Data'!H124</f>
        <v>8.4845114669892308</v>
      </c>
      <c r="I20" s="24">
        <f>+I12/'Annual Financial Data'!I124</f>
        <v>36.810312280890997</v>
      </c>
      <c r="J20" s="24">
        <f>+J12/'Annual Financial Data'!J124</f>
        <v>4.8774035940815637</v>
      </c>
      <c r="K20" s="24">
        <f>+K12/'Annual Financial Data'!K124</f>
        <v>25.099239031518383</v>
      </c>
      <c r="L20" s="24">
        <f>+L12/'Annual Financial Data'!L124</f>
        <v>7.4121562351028363</v>
      </c>
      <c r="M20" s="24">
        <f>+M12/'Annual Financial Data'!M124</f>
        <v>-9.9202878905805907</v>
      </c>
      <c r="N20" s="24">
        <f>+N12/'Annual Financial Data'!N124</f>
        <v>-18.834612344797694</v>
      </c>
      <c r="O20" s="24">
        <f>+O12/'Annual Financial Data'!O124</f>
        <v>17.788290497206759</v>
      </c>
      <c r="P20" s="24">
        <f>+P12/'Annual Financial Data'!P124</f>
        <v>2.7072633030657696</v>
      </c>
      <c r="Q20" s="20" t="s">
        <v>54</v>
      </c>
    </row>
    <row r="21" spans="1:17" ht="14.25" x14ac:dyDescent="0.2">
      <c r="A21" s="17" t="s">
        <v>55</v>
      </c>
      <c r="B21" s="24">
        <f>+B12/'Annual Financial Data'!B69</f>
        <v>0.67080347661774642</v>
      </c>
      <c r="C21" s="24">
        <f>+C12/'Annual Financial Data'!C69</f>
        <v>0.68690643379244709</v>
      </c>
      <c r="D21" s="24">
        <f>+D12/'Annual Financial Data'!D69</f>
        <v>0.74633837910095135</v>
      </c>
      <c r="E21" s="24">
        <f>+E12/'Annual Financial Data'!E69</f>
        <v>0.5864994577291609</v>
      </c>
      <c r="F21" s="24">
        <f>+F12/'Annual Financial Data'!F69</f>
        <v>0.6042263171826332</v>
      </c>
      <c r="G21" s="24">
        <f>+G12/'Annual Financial Data'!G69</f>
        <v>1.0166949327340089</v>
      </c>
      <c r="H21" s="24">
        <f>+H12/'Annual Financial Data'!H69</f>
        <v>0.83765257374696089</v>
      </c>
      <c r="I21" s="24">
        <f>+I12/'Annual Financial Data'!I69</f>
        <v>0.53024514417812196</v>
      </c>
      <c r="J21" s="24">
        <f>+J12/'Annual Financial Data'!J69</f>
        <v>0.937917938908711</v>
      </c>
      <c r="K21" s="24">
        <f>+K12/'Annual Financial Data'!K69</f>
        <v>1.7245417190061532</v>
      </c>
      <c r="L21" s="24">
        <f>+L12/'Annual Financial Data'!L69</f>
        <v>0.89173781541854236</v>
      </c>
      <c r="M21" s="24">
        <f>+M12/'Annual Financial Data'!M69</f>
        <v>0.5756720789145876</v>
      </c>
      <c r="N21" s="24">
        <f>+N12/'Annual Financial Data'!N69</f>
        <v>5.5162878276404292</v>
      </c>
      <c r="O21" s="24">
        <f>+O12/'Annual Financial Data'!O69</f>
        <v>0.74887703864063837</v>
      </c>
      <c r="P21" s="24">
        <f>+P12/'Annual Financial Data'!P69</f>
        <v>0.62152643991006973</v>
      </c>
      <c r="Q21" s="20" t="s">
        <v>64</v>
      </c>
    </row>
    <row r="22" spans="1:17" x14ac:dyDescent="0.2">
      <c r="B22" s="44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42"/>
    </row>
    <row r="23" spans="1:17" ht="14.25" x14ac:dyDescent="0.2">
      <c r="A23" s="17" t="s">
        <v>56</v>
      </c>
      <c r="B23" s="24">
        <f>'Annual Financial Data'!B123*100/'Annual Financial Data'!B36</f>
        <v>0.85225630099366467</v>
      </c>
      <c r="C23" s="24">
        <f>'Annual Financial Data'!C123*100/'Annual Financial Data'!C36</f>
        <v>3.5485929233921296</v>
      </c>
      <c r="D23" s="24">
        <f>'Annual Financial Data'!D123*100/'Annual Financial Data'!D36</f>
        <v>1.8468320168216568</v>
      </c>
      <c r="E23" s="24">
        <f>'Annual Financial Data'!E123*100/'Annual Financial Data'!E36</f>
        <v>2.5493864212770676</v>
      </c>
      <c r="F23" s="24">
        <f>'Annual Financial Data'!F123*100/'Annual Financial Data'!F36</f>
        <v>2.5813199399880622</v>
      </c>
      <c r="G23" s="24">
        <f>'Annual Financial Data'!G123*100/'Annual Financial Data'!G36</f>
        <v>3.6049715237123987</v>
      </c>
      <c r="H23" s="24">
        <f>'Annual Financial Data'!H123*100/'Annual Financial Data'!H36</f>
        <v>4.412629552874046</v>
      </c>
      <c r="I23" s="24">
        <f>'Annual Financial Data'!I123*100/'Annual Financial Data'!I36</f>
        <v>0.56740451414955639</v>
      </c>
      <c r="J23" s="24">
        <f>'Annual Financial Data'!J123*100/'Annual Financial Data'!J36</f>
        <v>7.8663905871338722</v>
      </c>
      <c r="K23" s="24">
        <f>'Annual Financial Data'!K123*100/'Annual Financial Data'!K36</f>
        <v>1.5205540361020178</v>
      </c>
      <c r="L23" s="24">
        <f>'Annual Financial Data'!L123*100/'Annual Financial Data'!L36</f>
        <v>4.185854096208069</v>
      </c>
      <c r="M23" s="24">
        <f>'Annual Financial Data'!M123*100/'Annual Financial Data'!M36</f>
        <v>-1.8927565775759003</v>
      </c>
      <c r="N23" s="24">
        <f>'Annual Financial Data'!N123*100/'Annual Financial Data'!N36</f>
        <v>-4.8438222474608255</v>
      </c>
      <c r="O23" s="24">
        <f>'Annual Financial Data'!O123*100/'Annual Financial Data'!O36</f>
        <v>1.1279806466412259</v>
      </c>
      <c r="P23" s="24">
        <f>'Annual Financial Data'!P123*100/'Annual Financial Data'!P36</f>
        <v>4.1652313781661112</v>
      </c>
      <c r="Q23" s="20" t="s">
        <v>65</v>
      </c>
    </row>
    <row r="24" spans="1:17" ht="14.25" x14ac:dyDescent="0.2">
      <c r="A24" s="17" t="s">
        <v>57</v>
      </c>
      <c r="B24" s="24">
        <f>'Annual Financial Data'!B124*100/'Annual Financial Data'!B69</f>
        <v>2.2527800505383602</v>
      </c>
      <c r="C24" s="24">
        <f>'Annual Financial Data'!C124*100/'Annual Financial Data'!C69</f>
        <v>10.335990142042219</v>
      </c>
      <c r="D24" s="24">
        <f>'Annual Financial Data'!D124*100/'Annual Financial Data'!D69</f>
        <v>4.0932905785477152</v>
      </c>
      <c r="E24" s="24">
        <f>'Annual Financial Data'!E124*100/'Annual Financial Data'!E69</f>
        <v>8.0232257643809817</v>
      </c>
      <c r="F24" s="24">
        <f>'Annual Financial Data'!F124*100/'Annual Financial Data'!F69</f>
        <v>7.5884326492285314</v>
      </c>
      <c r="G24" s="24">
        <f>'Annual Financial Data'!G124*100/'Annual Financial Data'!G69</f>
        <v>10.207678289451552</v>
      </c>
      <c r="H24" s="24">
        <f>'Annual Financial Data'!H124*100/'Annual Financial Data'!H69</f>
        <v>9.8727260491782438</v>
      </c>
      <c r="I24" s="24">
        <f>'Annual Financial Data'!I124*100/'Annual Financial Data'!I69</f>
        <v>1.4404798854515106</v>
      </c>
      <c r="J24" s="24">
        <f>'Annual Financial Data'!J124*100/'Annual Financial Data'!J69</f>
        <v>19.229861150855307</v>
      </c>
      <c r="K24" s="24">
        <f>'Annual Financial Data'!K124*100/'Annual Financial Data'!K69</f>
        <v>6.8708924475381856</v>
      </c>
      <c r="L24" s="24">
        <f>'Annual Financial Data'!L124*100/'Annual Financial Data'!L69</f>
        <v>12.030747695190351</v>
      </c>
      <c r="M24" s="24">
        <f>'Annual Financial Data'!M124*100/'Annual Financial Data'!M69</f>
        <v>-5.802977547266484</v>
      </c>
      <c r="N24" s="24">
        <f>'Annual Financial Data'!N124*100/'Annual Financial Data'!N69</f>
        <v>-29.288034851240681</v>
      </c>
      <c r="O24" s="24">
        <f>'Annual Financial Data'!O124*100/'Annual Financial Data'!O69</f>
        <v>4.2099438321981095</v>
      </c>
      <c r="P24" s="24">
        <f>'Annual Financial Data'!P124*100/'Annual Financial Data'!P69</f>
        <v>22.957738879932304</v>
      </c>
      <c r="Q24" s="20" t="s">
        <v>66</v>
      </c>
    </row>
    <row r="25" spans="1:17" x14ac:dyDescent="0.2">
      <c r="B25" s="44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42"/>
    </row>
    <row r="26" spans="1:17" ht="14.25" x14ac:dyDescent="0.2">
      <c r="A26" s="17" t="s">
        <v>69</v>
      </c>
      <c r="B26" s="24">
        <f>'Annual Financial Data'!B53*100/'Annual Financial Data'!B36</f>
        <v>62.168685718341834</v>
      </c>
      <c r="C26" s="24">
        <f>'Annual Financial Data'!C53*100/'Annual Financial Data'!C36</f>
        <v>65.667605380562151</v>
      </c>
      <c r="D26" s="24">
        <f>'Annual Financial Data'!D53*100/'Annual Financial Data'!D36</f>
        <v>54.881482724422021</v>
      </c>
      <c r="E26" s="24">
        <f>'Annual Financial Data'!E53*100/'Annual Financial Data'!E36</f>
        <v>68.224919799776302</v>
      </c>
      <c r="F26" s="24">
        <f>'Annual Financial Data'!F53*100/'Annual Financial Data'!F36</f>
        <v>65.983490144694258</v>
      </c>
      <c r="G26" s="24">
        <f>'Annual Financial Data'!G53*100/'Annual Financial Data'!G36</f>
        <v>64.683727077902546</v>
      </c>
      <c r="H26" s="24">
        <f>'Annual Financial Data'!H53*100/'Annual Financial Data'!H36</f>
        <v>55.304854189743516</v>
      </c>
      <c r="I26" s="24">
        <f>'Annual Financial Data'!I53*100/'Annual Financial Data'!I36</f>
        <v>60.610035594373713</v>
      </c>
      <c r="J26" s="24">
        <f>'Annual Financial Data'!J53*100/'Annual Financial Data'!J36</f>
        <v>59.092837304319318</v>
      </c>
      <c r="K26" s="24">
        <f>'Annual Financial Data'!K53*100/'Annual Financial Data'!K36</f>
        <v>77.869628323947552</v>
      </c>
      <c r="L26" s="24">
        <f>'Annual Financial Data'!L53*100/'Annual Financial Data'!L36</f>
        <v>65.207032827382051</v>
      </c>
      <c r="M26" s="24">
        <f>'Annual Financial Data'!M53*100/'Annual Financial Data'!M36</f>
        <v>65.569646672392636</v>
      </c>
      <c r="N26" s="24">
        <f>'Annual Financial Data'!N53*100/'Annual Financial Data'!N36</f>
        <v>83.46142965185787</v>
      </c>
      <c r="O26" s="24">
        <f>'Annual Financial Data'!O53*100/'Annual Financial Data'!O36</f>
        <v>73.206753068430345</v>
      </c>
      <c r="P26" s="24">
        <f>'Annual Financial Data'!P53*100/'Annual Financial Data'!P36</f>
        <v>81.856961611289165</v>
      </c>
      <c r="Q26" s="20" t="s">
        <v>67</v>
      </c>
    </row>
    <row r="27" spans="1:17" ht="14.25" x14ac:dyDescent="0.2">
      <c r="A27" s="17" t="s">
        <v>58</v>
      </c>
      <c r="B27" s="24">
        <f t="shared" ref="B27:O27" si="2">100-B26</f>
        <v>37.831314281658166</v>
      </c>
      <c r="C27" s="24">
        <f t="shared" si="2"/>
        <v>34.332394619437849</v>
      </c>
      <c r="D27" s="24">
        <f t="shared" si="2"/>
        <v>45.118517275577979</v>
      </c>
      <c r="E27" s="24">
        <f t="shared" si="2"/>
        <v>31.775080200223698</v>
      </c>
      <c r="F27" s="24">
        <f t="shared" si="2"/>
        <v>34.016509855305742</v>
      </c>
      <c r="G27" s="24">
        <f t="shared" si="2"/>
        <v>35.316272922097454</v>
      </c>
      <c r="H27" s="24">
        <f t="shared" si="2"/>
        <v>44.695145810256484</v>
      </c>
      <c r="I27" s="24">
        <f t="shared" si="2"/>
        <v>39.389964405626287</v>
      </c>
      <c r="J27" s="24">
        <f t="shared" si="2"/>
        <v>40.907162695680682</v>
      </c>
      <c r="K27" s="24">
        <f t="shared" si="2"/>
        <v>22.130371676052448</v>
      </c>
      <c r="L27" s="24">
        <f t="shared" si="2"/>
        <v>34.792967172617949</v>
      </c>
      <c r="M27" s="24">
        <f t="shared" si="2"/>
        <v>34.430353327607364</v>
      </c>
      <c r="N27" s="24">
        <f t="shared" si="2"/>
        <v>16.53857034814213</v>
      </c>
      <c r="O27" s="24">
        <f t="shared" si="2"/>
        <v>26.793246931569655</v>
      </c>
      <c r="P27" s="24">
        <f t="shared" ref="P27" si="3">100-P26</f>
        <v>18.143038388710835</v>
      </c>
      <c r="Q27" s="20" t="s">
        <v>68</v>
      </c>
    </row>
    <row r="28" spans="1:17" x14ac:dyDescent="0.2"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</row>
    <row r="30" spans="1:17" x14ac:dyDescent="0.2"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Annual Financial Data</vt:lpstr>
      <vt:lpstr>Financial Ratios</vt:lpstr>
      <vt:lpstr>'Annual Financial Data'!Print_Area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nagham</dc:creator>
  <cp:lastModifiedBy>Hiba Saqallah</cp:lastModifiedBy>
  <cp:lastPrinted>2024-07-28T06:28:14Z</cp:lastPrinted>
  <dcterms:created xsi:type="dcterms:W3CDTF">2023-07-25T08:45:44Z</dcterms:created>
  <dcterms:modified xsi:type="dcterms:W3CDTF">2025-07-22T09:38:15Z</dcterms:modified>
</cp:coreProperties>
</file>